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1100" yWindow="2080" windowWidth="21000" windowHeight="14500" tabRatio="796" activeTab="9"/>
  </bookViews>
  <sheets>
    <sheet name="U 10" sheetId="9" r:id="rId1"/>
    <sheet name="U 10 2" sheetId="10" r:id="rId2"/>
    <sheet name="U 12" sheetId="13" r:id="rId3"/>
    <sheet name="U12 2" sheetId="12" r:id="rId4"/>
    <sheet name="U14" sheetId="17" r:id="rId5"/>
    <sheet name="U14 2" sheetId="18" r:id="rId6"/>
    <sheet name="U14 3" sheetId="31" r:id="rId7"/>
    <sheet name="U14 F" sheetId="32" r:id="rId8"/>
    <sheet name="U 16-18" sheetId="20" r:id="rId9"/>
    <sheet name="U 16-18 2" sheetId="22" r:id="rId10"/>
    <sheet name="U14 4" sheetId="30" r:id="rId11"/>
    <sheet name="Draw" sheetId="8" r:id="rId12"/>
    <sheet name="2x4" sheetId="2" r:id="rId13"/>
    <sheet name="2x4 2" sheetId="3" r:id="rId14"/>
    <sheet name="2x5" sheetId="4" r:id="rId15"/>
    <sheet name="2x5 2" sheetId="5" r:id="rId16"/>
    <sheet name="3x5" sheetId="16" r:id="rId17"/>
    <sheet name="3x5 2" sheetId="15" r:id="rId18"/>
    <sheet name="Jr Doubles" sheetId="23" r:id="rId19"/>
    <sheet name="NOV" sheetId="24" r:id="rId20"/>
    <sheet name="Nov 2" sheetId="25" r:id="rId21"/>
    <sheet name="Nov SE" sheetId="26" r:id="rId22"/>
    <sheet name="Nov 3" sheetId="27" r:id="rId23"/>
    <sheet name="Nov 3 (2)" sheetId="28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aaa" localSheetId="14">'[1]GP (6)'!#REF!</definedName>
    <definedName name="aaa" localSheetId="15">'[1]GP (6)'!#REF!</definedName>
    <definedName name="aaa" localSheetId="16">'[1]GP (6)'!#REF!</definedName>
    <definedName name="aaa" localSheetId="17">'[1]GP (6)'!#REF!</definedName>
    <definedName name="aaa" localSheetId="11">'[2]GP (6)'!#REF!</definedName>
    <definedName name="aaa" localSheetId="18">'[1]SE 8'!#REF!</definedName>
    <definedName name="aaa" localSheetId="19">'[1]GP (6)'!#REF!</definedName>
    <definedName name="aaa" localSheetId="20">'[3]SE 8'!#REF!</definedName>
    <definedName name="aaa" localSheetId="22">'[1]GP (6)'!#REF!</definedName>
    <definedName name="aaa" localSheetId="23">'[1]GP (6)'!#REF!</definedName>
    <definedName name="aaa" localSheetId="21">'[1]SE 8'!#REF!</definedName>
    <definedName name="aaa" localSheetId="0">'[1]GP (6)'!#REF!</definedName>
    <definedName name="aaa" localSheetId="1">'[1]GP (6)'!#REF!</definedName>
    <definedName name="aaa" localSheetId="2">'[1]GP (6)'!#REF!</definedName>
    <definedName name="aaa" localSheetId="8">'[1]GP (6)'!#REF!</definedName>
    <definedName name="aaa" localSheetId="9">'[1]GP (6)'!#REF!</definedName>
    <definedName name="aaa" localSheetId="3">'[1]GP (6)'!#REF!</definedName>
    <definedName name="aaa" localSheetId="4">'[1]GP (6)'!#REF!</definedName>
    <definedName name="aaa" localSheetId="5">'[1]GP (6)'!#REF!</definedName>
    <definedName name="aaa" localSheetId="6">'[1]GP (6)'!#REF!</definedName>
    <definedName name="aaa" localSheetId="10">'[1]GP (6)'!#REF!</definedName>
    <definedName name="aaa" localSheetId="7">'[1]GP (6)'!#REF!</definedName>
    <definedName name="aaa">'[1]GP (6)'!#REF!</definedName>
    <definedName name="bbb" localSheetId="14">'[4]SE 8'!#REF!</definedName>
    <definedName name="bbb" localSheetId="15">'[4]SE 8'!#REF!</definedName>
    <definedName name="bbb" localSheetId="16">'[4]SE 8'!#REF!</definedName>
    <definedName name="bbb" localSheetId="17">'[4]SE 8'!#REF!</definedName>
    <definedName name="bbb" localSheetId="11">'[5]SE 8'!#REF!</definedName>
    <definedName name="bbb" localSheetId="18">'[4]SE 8'!#REF!</definedName>
    <definedName name="bbb" localSheetId="19">'[4]SE 8'!#REF!</definedName>
    <definedName name="bbb" localSheetId="20">'[6]SE 8'!#REF!</definedName>
    <definedName name="bbb" localSheetId="22">'[4]SE 8'!#REF!</definedName>
    <definedName name="bbb" localSheetId="23">'[4]SE 8'!#REF!</definedName>
    <definedName name="bbb" localSheetId="21">'[4]SE 8'!#REF!</definedName>
    <definedName name="bbb" localSheetId="0">'[4]SE 8'!#REF!</definedName>
    <definedName name="bbb" localSheetId="1">'[4]SE 8'!#REF!</definedName>
    <definedName name="bbb" localSheetId="2">'[4]SE 8'!#REF!</definedName>
    <definedName name="bbb" localSheetId="8">'[4]SE 8'!#REF!</definedName>
    <definedName name="bbb" localSheetId="9">'[4]SE 8'!#REF!</definedName>
    <definedName name="bbb" localSheetId="3">'[4]SE 8'!#REF!</definedName>
    <definedName name="bbb" localSheetId="4">'[4]SE 8'!#REF!</definedName>
    <definedName name="bbb" localSheetId="5">'[4]SE 8'!#REF!</definedName>
    <definedName name="bbb" localSheetId="6">'[4]SE 8'!#REF!</definedName>
    <definedName name="bbb" localSheetId="10">'[4]SE 8'!#REF!</definedName>
    <definedName name="bbb" localSheetId="7">'[4]SE 8'!#REF!</definedName>
    <definedName name="bbb">'[4]SE 8'!#REF!</definedName>
    <definedName name="DE_Sort_Area" localSheetId="12">'[7]SE 8'!#REF!</definedName>
    <definedName name="DE_Sort_Area" localSheetId="13">'[7]SE 8'!#REF!</definedName>
    <definedName name="DE_Sort_Area" localSheetId="14">'[8]SE 8'!#REF!</definedName>
    <definedName name="DE_Sort_Area" localSheetId="15">'[8]GP (8)'!#REF!</definedName>
    <definedName name="DE_Sort_Area" localSheetId="16">'[8]SE 8'!#REF!</definedName>
    <definedName name="DE_Sort_Area" localSheetId="17">'[8]GP (8)'!#REF!</definedName>
    <definedName name="DE_Sort_Area" localSheetId="11">'[9]GP (7)'!#REF!</definedName>
    <definedName name="DE_Sort_Area" localSheetId="18">'Jr Doubles'!#REF!</definedName>
    <definedName name="DE_Sort_Area" localSheetId="19">'[7]SE 8'!#REF!</definedName>
    <definedName name="DE_Sort_Area" localSheetId="20">'[10]SE 8'!#REF!</definedName>
    <definedName name="DE_Sort_Area" localSheetId="22">'[7]SE 8'!#REF!</definedName>
    <definedName name="DE_Sort_Area" localSheetId="23">'[7]SE 8'!#REF!</definedName>
    <definedName name="DE_Sort_Area" localSheetId="21">'Nov SE'!#REF!</definedName>
    <definedName name="DE_Sort_Area" localSheetId="0">'[8]SE 8'!#REF!</definedName>
    <definedName name="DE_Sort_Area" localSheetId="1">'[8]GP (8)'!#REF!</definedName>
    <definedName name="DE_Sort_Area" localSheetId="2">'[8]SE 8'!#REF!</definedName>
    <definedName name="DE_Sort_Area" localSheetId="8">'[8]SE 8'!#REF!</definedName>
    <definedName name="DE_Sort_Area" localSheetId="9">'[8]GP (8)'!#REF!</definedName>
    <definedName name="DE_Sort_Area" localSheetId="3">'[8]GP (8)'!#REF!</definedName>
    <definedName name="DE_Sort_Area" localSheetId="4">'[8]SE 8'!#REF!</definedName>
    <definedName name="DE_Sort_Area" localSheetId="5">'[8]GP (8)'!#REF!</definedName>
    <definedName name="DE_Sort_Area" localSheetId="6">'[7]SE 8'!#REF!</definedName>
    <definedName name="DE_Sort_Area" localSheetId="10">'[7]SE 8'!#REF!</definedName>
    <definedName name="DE_Sort_Area" localSheetId="7">'[7]SE 8'!#REF!</definedName>
    <definedName name="DE_Sort_Area">'[11]GP (7)'!#REF!</definedName>
    <definedName name="Five_thru_Sixteen" localSheetId="12">'[7]SE 8'!#REF!</definedName>
    <definedName name="Five_thru_Sixteen" localSheetId="13">'[7]SE 8'!#REF!</definedName>
    <definedName name="Five_thru_Sixteen" localSheetId="14">'[8]SE 8'!#REF!</definedName>
    <definedName name="Five_thru_Sixteen" localSheetId="15">'[8]GP (8)'!#REF!</definedName>
    <definedName name="Five_thru_Sixteen" localSheetId="16">'[8]SE 8'!#REF!</definedName>
    <definedName name="Five_thru_Sixteen" localSheetId="17">'[8]GP (8)'!#REF!</definedName>
    <definedName name="Five_thru_Sixteen" localSheetId="11">'[9]GP (7)'!#REF!</definedName>
    <definedName name="Five_thru_Sixteen" localSheetId="18">'Jr Doubles'!#REF!</definedName>
    <definedName name="Five_thru_Sixteen" localSheetId="19">'[7]SE 8'!#REF!</definedName>
    <definedName name="Five_thru_Sixteen" localSheetId="20">'[10]SE 8'!#REF!</definedName>
    <definedName name="Five_thru_Sixteen" localSheetId="22">'[7]SE 8'!#REF!</definedName>
    <definedName name="Five_thru_Sixteen" localSheetId="23">'[7]SE 8'!#REF!</definedName>
    <definedName name="Five_thru_Sixteen" localSheetId="21">'Nov SE'!#REF!</definedName>
    <definedName name="Five_thru_Sixteen" localSheetId="0">'[8]SE 8'!#REF!</definedName>
    <definedName name="Five_thru_Sixteen" localSheetId="1">'[8]GP (8)'!#REF!</definedName>
    <definedName name="Five_thru_Sixteen" localSheetId="2">'[8]SE 8'!#REF!</definedName>
    <definedName name="Five_thru_Sixteen" localSheetId="8">'[8]SE 8'!#REF!</definedName>
    <definedName name="Five_thru_Sixteen" localSheetId="9">'[8]GP (8)'!#REF!</definedName>
    <definedName name="Five_thru_Sixteen" localSheetId="3">'[8]GP (8)'!#REF!</definedName>
    <definedName name="Five_thru_Sixteen" localSheetId="4">'[8]SE 8'!#REF!</definedName>
    <definedName name="Five_thru_Sixteen" localSheetId="5">'[8]GP (8)'!#REF!</definedName>
    <definedName name="Five_thru_Sixteen" localSheetId="6">'[7]SE 8'!#REF!</definedName>
    <definedName name="Five_thru_Sixteen" localSheetId="10">'[7]SE 8'!#REF!</definedName>
    <definedName name="Five_thru_Sixteen" localSheetId="7">'[7]SE 8'!#REF!</definedName>
    <definedName name="Five_thru_Sixteen">'[11]GP (7)'!#REF!</definedName>
    <definedName name="mmm" localSheetId="14">'[4]SE 8'!#REF!</definedName>
    <definedName name="mmm" localSheetId="15">'[4]SE 8'!#REF!</definedName>
    <definedName name="mmm" localSheetId="16">'[4]SE 8'!#REF!</definedName>
    <definedName name="mmm" localSheetId="17">'[4]SE 8'!#REF!</definedName>
    <definedName name="mmm" localSheetId="11">'[5]SE 8'!#REF!</definedName>
    <definedName name="mmm" localSheetId="19">'[4]SE 8'!#REF!</definedName>
    <definedName name="mmm" localSheetId="20">'[6]SE 8'!#REF!</definedName>
    <definedName name="mmm" localSheetId="22">'[4]SE 8'!#REF!</definedName>
    <definedName name="mmm" localSheetId="23">'[4]SE 8'!#REF!</definedName>
    <definedName name="mmm" localSheetId="21">'[4]SE 8'!#REF!</definedName>
    <definedName name="mmm" localSheetId="0">'[4]SE 8'!#REF!</definedName>
    <definedName name="mmm" localSheetId="1">'[4]SE 8'!#REF!</definedName>
    <definedName name="mmm" localSheetId="2">'[4]SE 8'!#REF!</definedName>
    <definedName name="mmm" localSheetId="8">'[4]SE 8'!#REF!</definedName>
    <definedName name="mmm" localSheetId="9">'[4]SE 8'!#REF!</definedName>
    <definedName name="mmm" localSheetId="3">'[4]SE 8'!#REF!</definedName>
    <definedName name="mmm" localSheetId="4">'[4]SE 8'!#REF!</definedName>
    <definedName name="mmm" localSheetId="5">'[4]SE 8'!#REF!</definedName>
    <definedName name="mmm" localSheetId="6">'[4]SE 8'!#REF!</definedName>
    <definedName name="mmm" localSheetId="10">'[4]SE 8'!#REF!</definedName>
    <definedName name="mmm" localSheetId="7">'[4]SE 8'!#REF!</definedName>
    <definedName name="mmm">'[4]SE 8'!#REF!</definedName>
    <definedName name="n" localSheetId="14">'[4]SE 8'!#REF!</definedName>
    <definedName name="n" localSheetId="15">'[4]SE 8'!#REF!</definedName>
    <definedName name="n" localSheetId="16">'[4]SE 8'!#REF!</definedName>
    <definedName name="n" localSheetId="17">'[4]SE 8'!#REF!</definedName>
    <definedName name="n" localSheetId="11">'[5]SE 8'!#REF!</definedName>
    <definedName name="n" localSheetId="19">'[4]SE 8'!#REF!</definedName>
    <definedName name="n" localSheetId="20">'[6]SE 8'!#REF!</definedName>
    <definedName name="n" localSheetId="22">'[4]SE 8'!#REF!</definedName>
    <definedName name="n" localSheetId="23">'[4]SE 8'!#REF!</definedName>
    <definedName name="n" localSheetId="21">'[4]SE 8'!#REF!</definedName>
    <definedName name="n" localSheetId="0">'[4]SE 8'!#REF!</definedName>
    <definedName name="n" localSheetId="1">'[4]SE 8'!#REF!</definedName>
    <definedName name="n" localSheetId="2">'[4]SE 8'!#REF!</definedName>
    <definedName name="n" localSheetId="8">'[4]SE 8'!#REF!</definedName>
    <definedName name="n" localSheetId="9">'[4]SE 8'!#REF!</definedName>
    <definedName name="n" localSheetId="3">'[4]SE 8'!#REF!</definedName>
    <definedName name="n" localSheetId="4">'[4]SE 8'!#REF!</definedName>
    <definedName name="n" localSheetId="5">'[4]SE 8'!#REF!</definedName>
    <definedName name="n" localSheetId="6">'[4]SE 8'!#REF!</definedName>
    <definedName name="n" localSheetId="10">'[4]SE 8'!#REF!</definedName>
    <definedName name="n" localSheetId="7">'[4]SE 8'!#REF!</definedName>
    <definedName name="n">'[4]SE 8'!#REF!</definedName>
    <definedName name="nn" localSheetId="14">'[4]GP (3)'!#REF!</definedName>
    <definedName name="nn" localSheetId="15">'[4]GP (3)'!#REF!</definedName>
    <definedName name="nn" localSheetId="16">'[4]GP (3)'!#REF!</definedName>
    <definedName name="nn" localSheetId="17">'[4]GP (3)'!#REF!</definedName>
    <definedName name="nn" localSheetId="11">'[5]GP (3)'!#REF!</definedName>
    <definedName name="nn" localSheetId="19">'[4]GP (3)'!#REF!</definedName>
    <definedName name="nn" localSheetId="20">'[10]SE 8'!#REF!</definedName>
    <definedName name="nn" localSheetId="22">'[4]GP (3)'!#REF!</definedName>
    <definedName name="nn" localSheetId="23">'[4]GP (3)'!#REF!</definedName>
    <definedName name="nn" localSheetId="21">'[4]GP (3)'!#REF!</definedName>
    <definedName name="nn" localSheetId="0">'[4]GP (3)'!#REF!</definedName>
    <definedName name="nn" localSheetId="1">'[4]GP (3)'!#REF!</definedName>
    <definedName name="nn" localSheetId="2">'[4]GP (3)'!#REF!</definedName>
    <definedName name="nn" localSheetId="8">'[4]GP (3)'!#REF!</definedName>
    <definedName name="nn" localSheetId="9">'[4]GP (3)'!#REF!</definedName>
    <definedName name="nn" localSheetId="3">'[4]GP (3)'!#REF!</definedName>
    <definedName name="nn" localSheetId="4">'[4]GP (3)'!#REF!</definedName>
    <definedName name="nn" localSheetId="5">'[4]GP (3)'!#REF!</definedName>
    <definedName name="nn" localSheetId="6">'[4]GP (3)'!#REF!</definedName>
    <definedName name="nn" localSheetId="10">'[4]GP (3)'!#REF!</definedName>
    <definedName name="nn" localSheetId="7">'[4]GP (3)'!#REF!</definedName>
    <definedName name="nn">'[4]GP (3)'!#REF!</definedName>
    <definedName name="Paste_Random1" localSheetId="12">'[7]SE 8'!#REF!</definedName>
    <definedName name="Paste_Random1" localSheetId="13">'[7]SE 8'!#REF!</definedName>
    <definedName name="Paste_Random1" localSheetId="14">'[8]SE 8'!#REF!</definedName>
    <definedName name="Paste_Random1" localSheetId="15">'[8]GP (8)'!#REF!</definedName>
    <definedName name="Paste_Random1" localSheetId="16">'[8]SE 8'!#REF!</definedName>
    <definedName name="Paste_Random1" localSheetId="17">'[8]GP (8)'!#REF!</definedName>
    <definedName name="Paste_Random1" localSheetId="11">'[9]GP (7)'!#REF!</definedName>
    <definedName name="Paste_Random1" localSheetId="18">'Jr Doubles'!#REF!</definedName>
    <definedName name="Paste_Random1" localSheetId="19">'[7]SE 8'!#REF!</definedName>
    <definedName name="Paste_Random1" localSheetId="20">'[10]SE 8'!#REF!</definedName>
    <definedName name="Paste_Random1" localSheetId="22">'[7]SE 8'!#REF!</definedName>
    <definedName name="Paste_Random1" localSheetId="23">'[7]SE 8'!#REF!</definedName>
    <definedName name="Paste_Random1" localSheetId="21">'Nov SE'!#REF!</definedName>
    <definedName name="Paste_Random1" localSheetId="0">'[8]SE 8'!#REF!</definedName>
    <definedName name="Paste_Random1" localSheetId="1">'[8]GP (8)'!#REF!</definedName>
    <definedName name="Paste_Random1" localSheetId="2">'[8]SE 8'!#REF!</definedName>
    <definedName name="Paste_Random1" localSheetId="8">'[8]SE 8'!#REF!</definedName>
    <definedName name="Paste_Random1" localSheetId="9">'[8]GP (8)'!#REF!</definedName>
    <definedName name="Paste_Random1" localSheetId="3">'[8]GP (8)'!#REF!</definedName>
    <definedName name="Paste_Random1" localSheetId="4">'[8]SE 8'!#REF!</definedName>
    <definedName name="Paste_Random1" localSheetId="5">'[8]GP (8)'!#REF!</definedName>
    <definedName name="Paste_Random1" localSheetId="6">'[7]SE 8'!#REF!</definedName>
    <definedName name="Paste_Random1" localSheetId="10">'[7]SE 8'!#REF!</definedName>
    <definedName name="Paste_Random1" localSheetId="7">'[7]SE 8'!#REF!</definedName>
    <definedName name="Paste_Random1">'[11]GP (7)'!#REF!</definedName>
    <definedName name="Paste_Random2" localSheetId="12">'[7]SE 8'!#REF!</definedName>
    <definedName name="Paste_Random2" localSheetId="13">'[7]SE 8'!#REF!</definedName>
    <definedName name="Paste_Random2" localSheetId="14">'[8]SE 8'!#REF!</definedName>
    <definedName name="Paste_Random2" localSheetId="15">'[8]GP (8)'!#REF!</definedName>
    <definedName name="Paste_Random2" localSheetId="16">'[8]SE 8'!#REF!</definedName>
    <definedName name="Paste_Random2" localSheetId="17">'[8]GP (8)'!#REF!</definedName>
    <definedName name="Paste_Random2" localSheetId="11">'[9]GP (7)'!#REF!</definedName>
    <definedName name="Paste_Random2" localSheetId="18">'Jr Doubles'!#REF!</definedName>
    <definedName name="Paste_Random2" localSheetId="19">'[7]SE 8'!#REF!</definedName>
    <definedName name="Paste_Random2" localSheetId="20">'[10]SE 8'!#REF!</definedName>
    <definedName name="Paste_Random2" localSheetId="22">'[7]SE 8'!#REF!</definedName>
    <definedName name="Paste_Random2" localSheetId="23">'[7]SE 8'!#REF!</definedName>
    <definedName name="Paste_Random2" localSheetId="21">'Nov SE'!#REF!</definedName>
    <definedName name="Paste_Random2" localSheetId="0">'[8]SE 8'!#REF!</definedName>
    <definedName name="Paste_Random2" localSheetId="1">'[8]GP (8)'!#REF!</definedName>
    <definedName name="Paste_Random2" localSheetId="2">'[8]SE 8'!#REF!</definedName>
    <definedName name="Paste_Random2" localSheetId="8">'[8]SE 8'!#REF!</definedName>
    <definedName name="Paste_Random2" localSheetId="9">'[8]GP (8)'!#REF!</definedName>
    <definedName name="Paste_Random2" localSheetId="3">'[8]GP (8)'!#REF!</definedName>
    <definedName name="Paste_Random2" localSheetId="4">'[8]SE 8'!#REF!</definedName>
    <definedName name="Paste_Random2" localSheetId="5">'[8]GP (8)'!#REF!</definedName>
    <definedName name="Paste_Random2" localSheetId="6">'[7]SE 8'!#REF!</definedName>
    <definedName name="Paste_Random2" localSheetId="10">'[7]SE 8'!#REF!</definedName>
    <definedName name="Paste_Random2" localSheetId="7">'[7]SE 8'!#REF!</definedName>
    <definedName name="Paste_Random2">'[11]GP (7)'!#REF!</definedName>
    <definedName name="_xlnm.Print_Area" localSheetId="12">'2x4'!$A$1:$AB$87</definedName>
    <definedName name="_xlnm.Print_Area" localSheetId="13">'2x4 2'!$B$1:$AB$32</definedName>
    <definedName name="_xlnm.Print_Area" localSheetId="14">'2x5'!$A$15:$S$135</definedName>
    <definedName name="_xlnm.Print_Area" localSheetId="15">'2x5 2'!$A$1:$AG$36</definedName>
    <definedName name="_xlnm.Print_Area" localSheetId="16">'3x5'!$A$15:$S$272</definedName>
    <definedName name="_xlnm.Print_Area" localSheetId="17">'3x5 2'!$A$1:$AG$52</definedName>
    <definedName name="_xlnm.Print_Area" localSheetId="11">Draw!$B$2:$F$112</definedName>
    <definedName name="_xlnm.Print_Area" localSheetId="19">NOV!$A$1:$AC$264</definedName>
    <definedName name="_xlnm.Print_Area" localSheetId="20">'Nov 2'!$A$1:$AC$94</definedName>
    <definedName name="_xlnm.Print_Area" localSheetId="22">'Nov 3'!$A$1:$AB$28</definedName>
    <definedName name="_xlnm.Print_Area" localSheetId="23">'Nov 3 (2)'!$A$1:$AB$28</definedName>
    <definedName name="_xlnm.Print_Area" localSheetId="21">'Nov SE'!$A$1:$G$39</definedName>
    <definedName name="_xlnm.Print_Area" localSheetId="0">'U 10'!$A$15:$S$135</definedName>
    <definedName name="_xlnm.Print_Area" localSheetId="1">'U 10 2'!$A$1:$AG$36</definedName>
    <definedName name="_xlnm.Print_Area" localSheetId="2">'U 12'!$A$15:$S$135</definedName>
    <definedName name="_xlnm.Print_Area" localSheetId="8">'U 16-18'!$A$15:$S$135</definedName>
    <definedName name="_xlnm.Print_Area" localSheetId="9">'U 16-18 2'!$A$1:$AG$29</definedName>
    <definedName name="_xlnm.Print_Area" localSheetId="3">'U12 2'!$A$1:$AG$36</definedName>
    <definedName name="_xlnm.Print_Area" localSheetId="4">'U14'!$A$15:$S$204</definedName>
    <definedName name="_xlnm.Print_Area" localSheetId="5">'U14 2'!$A$1:$AG$52</definedName>
    <definedName name="_xlnm.Print_Area" localSheetId="6">'U14 3'!$A$1:$AC$351</definedName>
    <definedName name="_xlnm.Print_Area" localSheetId="10">'U14 4'!$A$1:$AC$351</definedName>
    <definedName name="_xlnm.Print_Area" localSheetId="7">'U14 F'!$A$1:$AB$28</definedName>
    <definedName name="rand" localSheetId="14">'[1]GP (6)'!#REF!</definedName>
    <definedName name="rand" localSheetId="15">'[1]GP (6)'!#REF!</definedName>
    <definedName name="rand" localSheetId="16">'[1]GP (6)'!#REF!</definedName>
    <definedName name="rand" localSheetId="17">'[1]GP (6)'!#REF!</definedName>
    <definedName name="rand" localSheetId="11">'[2]GP (6)'!#REF!</definedName>
    <definedName name="rand" localSheetId="18">'[1]SE 8'!#REF!</definedName>
    <definedName name="rand" localSheetId="19">'[1]GP (6)'!#REF!</definedName>
    <definedName name="rand" localSheetId="20">'[3]SE 8'!#REF!</definedName>
    <definedName name="rand" localSheetId="22">'[1]GP (6)'!#REF!</definedName>
    <definedName name="rand" localSheetId="23">'[1]GP (6)'!#REF!</definedName>
    <definedName name="rand" localSheetId="21">'[1]SE 8'!#REF!</definedName>
    <definedName name="rand" localSheetId="0">'[1]GP (6)'!#REF!</definedName>
    <definedName name="rand" localSheetId="1">'[1]GP (6)'!#REF!</definedName>
    <definedName name="rand" localSheetId="2">'[1]GP (6)'!#REF!</definedName>
    <definedName name="rand" localSheetId="8">'[1]GP (6)'!#REF!</definedName>
    <definedName name="rand" localSheetId="9">'[1]GP (6)'!#REF!</definedName>
    <definedName name="rand" localSheetId="3">'[1]GP (6)'!#REF!</definedName>
    <definedName name="rand" localSheetId="4">'[1]GP (6)'!#REF!</definedName>
    <definedName name="rand" localSheetId="5">'[1]GP (6)'!#REF!</definedName>
    <definedName name="rand" localSheetId="6">'[1]GP (6)'!#REF!</definedName>
    <definedName name="rand" localSheetId="10">'[1]GP (6)'!#REF!</definedName>
    <definedName name="rand" localSheetId="7">'[1]GP (6)'!#REF!</definedName>
    <definedName name="rand">'[1]GP (6)'!#REF!</definedName>
    <definedName name="randomize" localSheetId="14">'[1]GP (6)'!#REF!</definedName>
    <definedName name="randomize" localSheetId="15">'[1]GP (6)'!#REF!</definedName>
    <definedName name="randomize" localSheetId="16">'[1]GP (6)'!#REF!</definedName>
    <definedName name="randomize" localSheetId="17">'[1]GP (6)'!#REF!</definedName>
    <definedName name="randomize" localSheetId="11">'[2]GP (6)'!#REF!</definedName>
    <definedName name="randomize" localSheetId="18">'[1]SE 8'!#REF!</definedName>
    <definedName name="randomize" localSheetId="19">'[1]GP (6)'!#REF!</definedName>
    <definedName name="randomize" localSheetId="20">'[3]SE 8'!#REF!</definedName>
    <definedName name="randomize" localSheetId="22">'[1]GP (6)'!#REF!</definedName>
    <definedName name="randomize" localSheetId="23">'[1]GP (6)'!#REF!</definedName>
    <definedName name="randomize" localSheetId="21">'[1]SE 8'!#REF!</definedName>
    <definedName name="randomize" localSheetId="0">'[1]GP (6)'!#REF!</definedName>
    <definedName name="randomize" localSheetId="1">'[1]GP (6)'!#REF!</definedName>
    <definedName name="randomize" localSheetId="2">'[1]GP (6)'!#REF!</definedName>
    <definedName name="randomize" localSheetId="8">'[1]GP (6)'!#REF!</definedName>
    <definedName name="randomize" localSheetId="9">'[1]GP (6)'!#REF!</definedName>
    <definedName name="randomize" localSheetId="3">'[1]GP (6)'!#REF!</definedName>
    <definedName name="randomize" localSheetId="4">'[1]GP (6)'!#REF!</definedName>
    <definedName name="randomize" localSheetId="5">'[1]GP (6)'!#REF!</definedName>
    <definedName name="randomize" localSheetId="6">'[1]GP (6)'!#REF!</definedName>
    <definedName name="randomize" localSheetId="10">'[1]GP (6)'!#REF!</definedName>
    <definedName name="randomize" localSheetId="7">'[1]GP (6)'!#REF!</definedName>
    <definedName name="randomize">'[1]GP (6)'!#REF!</definedName>
    <definedName name="Randomize_3and4" localSheetId="12">'[7]SE 8'!#REF!</definedName>
    <definedName name="Randomize_3and4" localSheetId="13">'[7]SE 8'!#REF!</definedName>
    <definedName name="Randomize_3and4" localSheetId="14">'[8]SE 8'!#REF!</definedName>
    <definedName name="Randomize_3and4" localSheetId="15">'[8]GP (8)'!#REF!</definedName>
    <definedName name="Randomize_3and4" localSheetId="16">'[8]SE 8'!#REF!</definedName>
    <definedName name="Randomize_3and4" localSheetId="17">'[8]GP (8)'!#REF!</definedName>
    <definedName name="Randomize_3and4" localSheetId="11">'[9]GP (7)'!#REF!</definedName>
    <definedName name="Randomize_3and4" localSheetId="18">'Jr Doubles'!#REF!</definedName>
    <definedName name="Randomize_3and4" localSheetId="19">'[7]SE 8'!#REF!</definedName>
    <definedName name="Randomize_3and4" localSheetId="20">'[10]SE 8'!#REF!</definedName>
    <definedName name="Randomize_3and4" localSheetId="22">'[7]SE 8'!#REF!</definedName>
    <definedName name="Randomize_3and4" localSheetId="23">'[7]SE 8'!#REF!</definedName>
    <definedName name="Randomize_3and4" localSheetId="21">'Nov SE'!#REF!</definedName>
    <definedName name="Randomize_3and4" localSheetId="0">'[8]SE 8'!#REF!</definedName>
    <definedName name="Randomize_3and4" localSheetId="1">'[8]GP (8)'!#REF!</definedName>
    <definedName name="Randomize_3and4" localSheetId="2">'[8]SE 8'!#REF!</definedName>
    <definedName name="Randomize_3and4" localSheetId="8">'[8]SE 8'!#REF!</definedName>
    <definedName name="Randomize_3and4" localSheetId="9">'[8]GP (8)'!#REF!</definedName>
    <definedName name="Randomize_3and4" localSheetId="3">'[8]GP (8)'!#REF!</definedName>
    <definedName name="Randomize_3and4" localSheetId="4">'[8]SE 8'!#REF!</definedName>
    <definedName name="Randomize_3and4" localSheetId="5">'[8]GP (8)'!#REF!</definedName>
    <definedName name="Randomize_3and4" localSheetId="6">'[7]SE 8'!#REF!</definedName>
    <definedName name="Randomize_3and4" localSheetId="10">'[7]SE 8'!#REF!</definedName>
    <definedName name="Randomize_3and4" localSheetId="7">'[7]SE 8'!#REF!</definedName>
    <definedName name="Randomize_3and4">'[11]GP (7)'!#REF!</definedName>
    <definedName name="Randomize_5thru16" localSheetId="12">'[7]SE 8'!#REF!</definedName>
    <definedName name="Randomize_5thru16" localSheetId="13">'[7]SE 8'!#REF!</definedName>
    <definedName name="Randomize_5thru16" localSheetId="14">'[8]SE 8'!#REF!</definedName>
    <definedName name="Randomize_5thru16" localSheetId="15">'[8]GP (8)'!#REF!</definedName>
    <definedName name="Randomize_5thru16" localSheetId="16">'[8]SE 8'!#REF!</definedName>
    <definedName name="Randomize_5thru16" localSheetId="17">'[8]GP (8)'!#REF!</definedName>
    <definedName name="Randomize_5thru16" localSheetId="11">'[9]GP (7)'!#REF!</definedName>
    <definedName name="Randomize_5thru16" localSheetId="18">'Jr Doubles'!#REF!</definedName>
    <definedName name="Randomize_5thru16" localSheetId="19">'[7]SE 8'!#REF!</definedName>
    <definedName name="Randomize_5thru16" localSheetId="20">'[10]SE 8'!#REF!</definedName>
    <definedName name="Randomize_5thru16" localSheetId="22">'[7]SE 8'!#REF!</definedName>
    <definedName name="Randomize_5thru16" localSheetId="23">'[7]SE 8'!#REF!</definedName>
    <definedName name="Randomize_5thru16" localSheetId="21">'Nov SE'!#REF!</definedName>
    <definedName name="Randomize_5thru16" localSheetId="0">'[8]SE 8'!#REF!</definedName>
    <definedName name="Randomize_5thru16" localSheetId="1">'[8]GP (8)'!#REF!</definedName>
    <definedName name="Randomize_5thru16" localSheetId="2">'[8]SE 8'!#REF!</definedName>
    <definedName name="Randomize_5thru16" localSheetId="8">'[8]SE 8'!#REF!</definedName>
    <definedName name="Randomize_5thru16" localSheetId="9">'[8]GP (8)'!#REF!</definedName>
    <definedName name="Randomize_5thru16" localSheetId="3">'[8]GP (8)'!#REF!</definedName>
    <definedName name="Randomize_5thru16" localSheetId="4">'[8]SE 8'!#REF!</definedName>
    <definedName name="Randomize_5thru16" localSheetId="5">'[8]GP (8)'!#REF!</definedName>
    <definedName name="Randomize_5thru16" localSheetId="6">'[7]SE 8'!#REF!</definedName>
    <definedName name="Randomize_5thru16" localSheetId="10">'[7]SE 8'!#REF!</definedName>
    <definedName name="Randomize_5thru16" localSheetId="7">'[7]SE 8'!#REF!</definedName>
    <definedName name="Randomize_5thru16">'[11]GP (7)'!#REF!</definedName>
    <definedName name="smae" localSheetId="14">'[1]GP (6)'!#REF!</definedName>
    <definedName name="smae" localSheetId="15">'[1]GP (6)'!#REF!</definedName>
    <definedName name="smae" localSheetId="16">'[1]GP (6)'!#REF!</definedName>
    <definedName name="smae" localSheetId="17">'[1]GP (6)'!#REF!</definedName>
    <definedName name="smae" localSheetId="11">'[2]GP (6)'!#REF!</definedName>
    <definedName name="smae" localSheetId="18">'[1]SE 8'!#REF!</definedName>
    <definedName name="smae" localSheetId="19">'[1]GP (6)'!#REF!</definedName>
    <definedName name="smae" localSheetId="20">'[3]SE 8'!#REF!</definedName>
    <definedName name="smae" localSheetId="22">'[1]GP (6)'!#REF!</definedName>
    <definedName name="smae" localSheetId="23">'[1]GP (6)'!#REF!</definedName>
    <definedName name="smae" localSheetId="21">'[1]SE 8'!#REF!</definedName>
    <definedName name="smae" localSheetId="0">'[1]GP (6)'!#REF!</definedName>
    <definedName name="smae" localSheetId="1">'[1]GP (6)'!#REF!</definedName>
    <definedName name="smae" localSheetId="2">'[1]GP (6)'!#REF!</definedName>
    <definedName name="smae" localSheetId="8">'[1]GP (6)'!#REF!</definedName>
    <definedName name="smae" localSheetId="9">'[1]GP (6)'!#REF!</definedName>
    <definedName name="smae" localSheetId="3">'[1]GP (6)'!#REF!</definedName>
    <definedName name="smae" localSheetId="4">'[1]GP (6)'!#REF!</definedName>
    <definedName name="smae" localSheetId="5">'[1]GP (6)'!#REF!</definedName>
    <definedName name="smae" localSheetId="6">'[1]GP (6)'!#REF!</definedName>
    <definedName name="smae" localSheetId="10">'[1]GP (6)'!#REF!</definedName>
    <definedName name="smae" localSheetId="7">'[1]GP (6)'!#REF!</definedName>
    <definedName name="smae">'[1]GP (6)'!#REF!</definedName>
    <definedName name="sort" localSheetId="14">'[12]GP (5)'!#REF!</definedName>
    <definedName name="sort" localSheetId="15">'[12]GP (5)'!#REF!</definedName>
    <definedName name="sort" localSheetId="16">'[12]GP (5)'!#REF!</definedName>
    <definedName name="sort" localSheetId="17">'[12]GP (5)'!#REF!</definedName>
    <definedName name="sort" localSheetId="11">'[13]GP (5)'!#REF!</definedName>
    <definedName name="sort" localSheetId="18">'[14]SE 8'!#REF!</definedName>
    <definedName name="sort" localSheetId="19">'[12]GP (5)'!#REF!</definedName>
    <definedName name="sort" localSheetId="20">'[15]SE 8'!#REF!</definedName>
    <definedName name="sort" localSheetId="22">'[12]GP (5)'!#REF!</definedName>
    <definedName name="sort" localSheetId="23">'[12]GP (5)'!#REF!</definedName>
    <definedName name="sort" localSheetId="21">'[14]SE 8'!#REF!</definedName>
    <definedName name="sort" localSheetId="0">'[12]GP (5)'!#REF!</definedName>
    <definedName name="sort" localSheetId="1">'[12]GP (5)'!#REF!</definedName>
    <definedName name="sort" localSheetId="2">'[12]GP (5)'!#REF!</definedName>
    <definedName name="sort" localSheetId="8">'[12]GP (5)'!#REF!</definedName>
    <definedName name="sort" localSheetId="9">'[12]GP (5)'!#REF!</definedName>
    <definedName name="sort" localSheetId="3">'[12]GP (5)'!#REF!</definedName>
    <definedName name="sort" localSheetId="4">'[12]GP (5)'!#REF!</definedName>
    <definedName name="sort" localSheetId="5">'[12]GP (5)'!#REF!</definedName>
    <definedName name="sort" localSheetId="6">'[12]GP (5)'!#REF!</definedName>
    <definedName name="sort" localSheetId="10">'[12]GP (5)'!#REF!</definedName>
    <definedName name="sort" localSheetId="7">'[12]GP (5)'!#REF!</definedName>
    <definedName name="sort">'[12]GP (5)'!#REF!</definedName>
    <definedName name="sss" localSheetId="14">'[4]SE 8'!#REF!</definedName>
    <definedName name="sss" localSheetId="15">'[4]SE 8'!#REF!</definedName>
    <definedName name="sss" localSheetId="16">'[4]SE 8'!#REF!</definedName>
    <definedName name="sss" localSheetId="17">'[4]SE 8'!#REF!</definedName>
    <definedName name="sss" localSheetId="11">'[5]SE 8'!#REF!</definedName>
    <definedName name="sss" localSheetId="19">'[4]SE 8'!#REF!</definedName>
    <definedName name="sss" localSheetId="20">'[6]SE 8'!#REF!</definedName>
    <definedName name="sss" localSheetId="22">'[4]SE 8'!#REF!</definedName>
    <definedName name="sss" localSheetId="23">'[4]SE 8'!#REF!</definedName>
    <definedName name="sss" localSheetId="21">'[4]SE 8'!#REF!</definedName>
    <definedName name="sss" localSheetId="0">'[4]SE 8'!#REF!</definedName>
    <definedName name="sss" localSheetId="1">'[4]SE 8'!#REF!</definedName>
    <definedName name="sss" localSheetId="2">'[4]SE 8'!#REF!</definedName>
    <definedName name="sss" localSheetId="8">'[4]SE 8'!#REF!</definedName>
    <definedName name="sss" localSheetId="9">'[4]SE 8'!#REF!</definedName>
    <definedName name="sss" localSheetId="3">'[4]SE 8'!#REF!</definedName>
    <definedName name="sss" localSheetId="4">'[4]SE 8'!#REF!</definedName>
    <definedName name="sss" localSheetId="5">'[4]SE 8'!#REF!</definedName>
    <definedName name="sss" localSheetId="6">'[4]SE 8'!#REF!</definedName>
    <definedName name="sss" localSheetId="10">'[4]SE 8'!#REF!</definedName>
    <definedName name="sss" localSheetId="7">'[4]SE 8'!#REF!</definedName>
    <definedName name="sss">'[4]SE 8'!#REF!</definedName>
    <definedName name="Three_and_Four" localSheetId="12">'[7]SE 8'!#REF!</definedName>
    <definedName name="Three_and_Four" localSheetId="13">'[7]SE 8'!#REF!</definedName>
    <definedName name="Three_and_Four" localSheetId="14">'[8]SE 8'!#REF!</definedName>
    <definedName name="Three_and_Four" localSheetId="15">'[8]GP (8)'!#REF!</definedName>
    <definedName name="Three_and_Four" localSheetId="16">'[8]SE 8'!#REF!</definedName>
    <definedName name="Three_and_Four" localSheetId="17">'[8]GP (8)'!#REF!</definedName>
    <definedName name="Three_and_Four" localSheetId="11">'[9]GP (7)'!#REF!</definedName>
    <definedName name="Three_and_Four" localSheetId="18">'Jr Doubles'!#REF!</definedName>
    <definedName name="Three_and_Four" localSheetId="19">'[7]SE 8'!#REF!</definedName>
    <definedName name="Three_and_Four" localSheetId="20">'[10]SE 8'!#REF!</definedName>
    <definedName name="Three_and_Four" localSheetId="22">'[7]SE 8'!#REF!</definedName>
    <definedName name="Three_and_Four" localSheetId="23">'[7]SE 8'!#REF!</definedName>
    <definedName name="Three_and_Four" localSheetId="21">'Nov SE'!#REF!</definedName>
    <definedName name="Three_and_Four" localSheetId="0">'[8]SE 8'!#REF!</definedName>
    <definedName name="Three_and_Four" localSheetId="1">'[8]GP (8)'!#REF!</definedName>
    <definedName name="Three_and_Four" localSheetId="2">'[8]SE 8'!#REF!</definedName>
    <definedName name="Three_and_Four" localSheetId="8">'[8]SE 8'!#REF!</definedName>
    <definedName name="Three_and_Four" localSheetId="9">'[8]GP (8)'!#REF!</definedName>
    <definedName name="Three_and_Four" localSheetId="3">'[8]GP (8)'!#REF!</definedName>
    <definedName name="Three_and_Four" localSheetId="4">'[8]SE 8'!#REF!</definedName>
    <definedName name="Three_and_Four" localSheetId="5">'[8]GP (8)'!#REF!</definedName>
    <definedName name="Three_and_Four" localSheetId="6">'[7]SE 8'!#REF!</definedName>
    <definedName name="Three_and_Four" localSheetId="10">'[7]SE 8'!#REF!</definedName>
    <definedName name="Three_and_Four" localSheetId="7">'[7]SE 8'!#REF!</definedName>
    <definedName name="Three_and_Four">'[11]GP (7)'!#REF!</definedName>
    <definedName name="x" localSheetId="14">'[4]SE 8'!#REF!</definedName>
    <definedName name="x" localSheetId="15">'[4]SE 8'!#REF!</definedName>
    <definedName name="x" localSheetId="16">'[4]SE 8'!#REF!</definedName>
    <definedName name="x" localSheetId="17">'[4]SE 8'!#REF!</definedName>
    <definedName name="x" localSheetId="11">'[5]SE 8'!#REF!</definedName>
    <definedName name="x" localSheetId="19">'[4]SE 8'!#REF!</definedName>
    <definedName name="x" localSheetId="20">'[6]SE 8'!#REF!</definedName>
    <definedName name="x" localSheetId="22">'[4]SE 8'!#REF!</definedName>
    <definedName name="x" localSheetId="23">'[4]SE 8'!#REF!</definedName>
    <definedName name="x" localSheetId="0">'[4]SE 8'!#REF!</definedName>
    <definedName name="x" localSheetId="1">'[4]SE 8'!#REF!</definedName>
    <definedName name="x" localSheetId="2">'[4]SE 8'!#REF!</definedName>
    <definedName name="x" localSheetId="8">'[4]SE 8'!#REF!</definedName>
    <definedName name="x" localSheetId="9">'[4]SE 8'!#REF!</definedName>
    <definedName name="x" localSheetId="3">'[4]SE 8'!#REF!</definedName>
    <definedName name="x" localSheetId="4">'[4]SE 8'!#REF!</definedName>
    <definedName name="x" localSheetId="5">'[4]SE 8'!#REF!</definedName>
    <definedName name="x" localSheetId="6">'[4]SE 8'!#REF!</definedName>
    <definedName name="x" localSheetId="10">'[4]SE 8'!#REF!</definedName>
    <definedName name="x" localSheetId="7">'[4]SE 8'!#REF!</definedName>
    <definedName name="x">'[4]SE 8'!#REF!</definedName>
    <definedName name="xx" localSheetId="14">'[4]SE 8'!#REF!</definedName>
    <definedName name="xx" localSheetId="15">'[4]SE 8'!#REF!</definedName>
    <definedName name="xx" localSheetId="16">'[4]SE 8'!#REF!</definedName>
    <definedName name="xx" localSheetId="17">'[4]SE 8'!#REF!</definedName>
    <definedName name="xx" localSheetId="11">'[5]SE 8'!#REF!</definedName>
    <definedName name="xx" localSheetId="19">'[4]SE 8'!#REF!</definedName>
    <definedName name="xx" localSheetId="20">'[6]SE 8'!#REF!</definedName>
    <definedName name="xx" localSheetId="22">'[4]SE 8'!#REF!</definedName>
    <definedName name="xx" localSheetId="23">'[4]SE 8'!#REF!</definedName>
    <definedName name="xx" localSheetId="21">'[4]SE 8'!#REF!</definedName>
    <definedName name="xx" localSheetId="0">'[4]SE 8'!#REF!</definedName>
    <definedName name="xx" localSheetId="1">'[4]SE 8'!#REF!</definedName>
    <definedName name="xx" localSheetId="2">'[4]SE 8'!#REF!</definedName>
    <definedName name="xx" localSheetId="8">'[4]SE 8'!#REF!</definedName>
    <definedName name="xx" localSheetId="9">'[4]SE 8'!#REF!</definedName>
    <definedName name="xx" localSheetId="3">'[4]SE 8'!#REF!</definedName>
    <definedName name="xx" localSheetId="4">'[4]SE 8'!#REF!</definedName>
    <definedName name="xx" localSheetId="5">'[4]SE 8'!#REF!</definedName>
    <definedName name="xx" localSheetId="6">'[4]SE 8'!#REF!</definedName>
    <definedName name="xx" localSheetId="10">'[4]SE 8'!#REF!</definedName>
    <definedName name="xx" localSheetId="7">'[4]SE 8'!#REF!</definedName>
    <definedName name="xx">'[4]SE 8'!#REF!</definedName>
    <definedName name="Z_ED154BAA_B9D0_11DF_8B93_00254BAB872C_.wvu.Cols" localSheetId="20" hidden="1">'Nov 2'!$Q:$X</definedName>
    <definedName name="Z_ED154BAA_B9D0_11DF_8B93_00254BAB872C_.wvu.PrintArea" localSheetId="20" hidden="1">'Nov 2'!$A$1:$AB$94</definedName>
    <definedName name="zz" localSheetId="14">'[16]SE 8'!#REF!</definedName>
    <definedName name="zz" localSheetId="15">'[16]SE 8'!#REF!</definedName>
    <definedName name="zz" localSheetId="16">'[16]SE 8'!#REF!</definedName>
    <definedName name="zz" localSheetId="17">'[16]SE 8'!#REF!</definedName>
    <definedName name="zz" localSheetId="11">'[17]SE 8'!#REF!</definedName>
    <definedName name="zz" localSheetId="19">'[16]SE 8'!#REF!</definedName>
    <definedName name="zz" localSheetId="20">'[18]SE 8'!#REF!</definedName>
    <definedName name="zz" localSheetId="22">'[16]SE 8'!#REF!</definedName>
    <definedName name="zz" localSheetId="23">'[16]SE 8'!#REF!</definedName>
    <definedName name="zz" localSheetId="21">'[16]SE 8'!#REF!</definedName>
    <definedName name="zz" localSheetId="0">'[16]SE 8'!#REF!</definedName>
    <definedName name="zz" localSheetId="1">'[16]SE 8'!#REF!</definedName>
    <definedName name="zz" localSheetId="2">'[16]SE 8'!#REF!</definedName>
    <definedName name="zz" localSheetId="8">'[16]SE 8'!#REF!</definedName>
    <definedName name="zz" localSheetId="9">'[16]SE 8'!#REF!</definedName>
    <definedName name="zz" localSheetId="3">'[16]SE 8'!#REF!</definedName>
    <definedName name="zz" localSheetId="4">'[16]SE 8'!#REF!</definedName>
    <definedName name="zz" localSheetId="5">'[16]SE 8'!#REF!</definedName>
    <definedName name="zz" localSheetId="6">'[16]SE 8'!#REF!</definedName>
    <definedName name="zz" localSheetId="10">'[16]SE 8'!#REF!</definedName>
    <definedName name="zz" localSheetId="7">'[16]SE 8'!#REF!</definedName>
    <definedName name="zz">'[16]SE 8'!#REF!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6" i="32" l="1"/>
  <c r="J26" i="32"/>
  <c r="E26" i="32"/>
  <c r="B26" i="32"/>
  <c r="Y21" i="32"/>
  <c r="J21" i="32"/>
  <c r="E21" i="32"/>
  <c r="B21" i="32"/>
  <c r="Y16" i="32"/>
  <c r="J16" i="32"/>
  <c r="E16" i="32"/>
  <c r="B16" i="32"/>
  <c r="I13" i="32"/>
  <c r="AG11" i="32"/>
  <c r="AE11" i="32"/>
  <c r="M11" i="32"/>
  <c r="L11" i="32"/>
  <c r="K11" i="32"/>
  <c r="J11" i="32"/>
  <c r="I11" i="32"/>
  <c r="H11" i="32"/>
  <c r="G11" i="32"/>
  <c r="F11" i="32"/>
  <c r="E11" i="32"/>
  <c r="AG10" i="32"/>
  <c r="AE10" i="32"/>
  <c r="E10" i="32"/>
  <c r="Q10" i="32"/>
  <c r="R10" i="32"/>
  <c r="H10" i="32"/>
  <c r="S10" i="32"/>
  <c r="T10" i="32"/>
  <c r="K10" i="32"/>
  <c r="U10" i="32"/>
  <c r="V10" i="32"/>
  <c r="Y10" i="32"/>
  <c r="M10" i="32"/>
  <c r="L10" i="32"/>
  <c r="J10" i="32"/>
  <c r="I10" i="32"/>
  <c r="G10" i="32"/>
  <c r="F10" i="32"/>
  <c r="AG9" i="32"/>
  <c r="AE9" i="32"/>
  <c r="M7" i="32"/>
  <c r="J9" i="32"/>
  <c r="L7" i="32"/>
  <c r="I9" i="32"/>
  <c r="K7" i="32"/>
  <c r="H9" i="32"/>
  <c r="M5" i="32"/>
  <c r="G9" i="32"/>
  <c r="L5" i="32"/>
  <c r="F9" i="32"/>
  <c r="K5" i="32"/>
  <c r="E9" i="32"/>
  <c r="AG8" i="32"/>
  <c r="AE8" i="32"/>
  <c r="E8" i="32"/>
  <c r="Q8" i="32"/>
  <c r="R8" i="32"/>
  <c r="H8" i="32"/>
  <c r="S8" i="32"/>
  <c r="T8" i="32"/>
  <c r="W8" i="32"/>
  <c r="X8" i="32"/>
  <c r="Y8" i="32"/>
  <c r="M6" i="32"/>
  <c r="J8" i="32"/>
  <c r="L6" i="32"/>
  <c r="I8" i="32"/>
  <c r="M4" i="32"/>
  <c r="G8" i="32"/>
  <c r="L4" i="32"/>
  <c r="F8" i="32"/>
  <c r="AG7" i="32"/>
  <c r="AE7" i="32"/>
  <c r="J5" i="32"/>
  <c r="G7" i="32"/>
  <c r="I5" i="32"/>
  <c r="F7" i="32"/>
  <c r="H5" i="32"/>
  <c r="E7" i="32"/>
  <c r="AG6" i="32"/>
  <c r="AE6" i="32"/>
  <c r="E6" i="32"/>
  <c r="Q6" i="32"/>
  <c r="R6" i="32"/>
  <c r="K6" i="32"/>
  <c r="U6" i="32"/>
  <c r="V6" i="32"/>
  <c r="W6" i="32"/>
  <c r="X6" i="32"/>
  <c r="Y6" i="32"/>
  <c r="J4" i="32"/>
  <c r="G6" i="32"/>
  <c r="I4" i="32"/>
  <c r="F6" i="32"/>
  <c r="AG5" i="32"/>
  <c r="AE5" i="32"/>
  <c r="AG4" i="32"/>
  <c r="AE4" i="32"/>
  <c r="H4" i="32"/>
  <c r="S4" i="32"/>
  <c r="T4" i="32"/>
  <c r="K4" i="32"/>
  <c r="U4" i="32"/>
  <c r="V4" i="32"/>
  <c r="W4" i="32"/>
  <c r="X4" i="32"/>
  <c r="Y4" i="32"/>
  <c r="Y1" i="32"/>
  <c r="Y349" i="31"/>
  <c r="J349" i="31"/>
  <c r="E349" i="31"/>
  <c r="B349" i="31"/>
  <c r="Y344" i="31"/>
  <c r="J344" i="31"/>
  <c r="E344" i="31"/>
  <c r="B344" i="31"/>
  <c r="Y339" i="31"/>
  <c r="J339" i="31"/>
  <c r="E339" i="31"/>
  <c r="B339" i="31"/>
  <c r="Y334" i="31"/>
  <c r="J334" i="31"/>
  <c r="E334" i="31"/>
  <c r="B334" i="31"/>
  <c r="Y329" i="31"/>
  <c r="J329" i="31"/>
  <c r="E329" i="31"/>
  <c r="B329" i="31"/>
  <c r="Y324" i="31"/>
  <c r="J324" i="31"/>
  <c r="E324" i="31"/>
  <c r="B324" i="31"/>
  <c r="I321" i="31"/>
  <c r="AG319" i="31"/>
  <c r="AE319" i="31"/>
  <c r="P317" i="31"/>
  <c r="M319" i="31"/>
  <c r="O317" i="31"/>
  <c r="L319" i="31"/>
  <c r="N317" i="31"/>
  <c r="K319" i="31"/>
  <c r="P315" i="31"/>
  <c r="J319" i="31"/>
  <c r="O315" i="31"/>
  <c r="I319" i="31"/>
  <c r="N315" i="31"/>
  <c r="H319" i="31"/>
  <c r="P313" i="31"/>
  <c r="G319" i="31"/>
  <c r="O313" i="31"/>
  <c r="F319" i="31"/>
  <c r="N313" i="31"/>
  <c r="E319" i="31"/>
  <c r="AG318" i="31"/>
  <c r="AE318" i="31"/>
  <c r="E318" i="31"/>
  <c r="Q318" i="31"/>
  <c r="R318" i="31"/>
  <c r="H318" i="31"/>
  <c r="S318" i="31"/>
  <c r="T318" i="31"/>
  <c r="K318" i="31"/>
  <c r="U318" i="31"/>
  <c r="V318" i="31"/>
  <c r="Y318" i="31"/>
  <c r="P316" i="31"/>
  <c r="M318" i="31"/>
  <c r="O316" i="31"/>
  <c r="L318" i="31"/>
  <c r="P314" i="31"/>
  <c r="J318" i="31"/>
  <c r="O314" i="31"/>
  <c r="I318" i="31"/>
  <c r="P312" i="31"/>
  <c r="G318" i="31"/>
  <c r="O312" i="31"/>
  <c r="F318" i="31"/>
  <c r="AG317" i="31"/>
  <c r="AE317" i="31"/>
  <c r="M315" i="31"/>
  <c r="J317" i="31"/>
  <c r="L315" i="31"/>
  <c r="I317" i="31"/>
  <c r="K315" i="31"/>
  <c r="H317" i="31"/>
  <c r="M313" i="31"/>
  <c r="G317" i="31"/>
  <c r="L313" i="31"/>
  <c r="F317" i="31"/>
  <c r="K313" i="31"/>
  <c r="E317" i="31"/>
  <c r="AG316" i="31"/>
  <c r="AE316" i="31"/>
  <c r="E316" i="31"/>
  <c r="Q316" i="31"/>
  <c r="R316" i="31"/>
  <c r="H316" i="31"/>
  <c r="S316" i="31"/>
  <c r="T316" i="31"/>
  <c r="N316" i="31"/>
  <c r="W316" i="31"/>
  <c r="X316" i="31"/>
  <c r="Y316" i="31"/>
  <c r="M314" i="31"/>
  <c r="J316" i="31"/>
  <c r="L314" i="31"/>
  <c r="I316" i="31"/>
  <c r="M312" i="31"/>
  <c r="G316" i="31"/>
  <c r="L312" i="31"/>
  <c r="F316" i="31"/>
  <c r="AG315" i="31"/>
  <c r="AE315" i="31"/>
  <c r="J313" i="31"/>
  <c r="G315" i="31"/>
  <c r="I313" i="31"/>
  <c r="F315" i="31"/>
  <c r="H313" i="31"/>
  <c r="E315" i="31"/>
  <c r="AG314" i="31"/>
  <c r="AE314" i="31"/>
  <c r="E314" i="31"/>
  <c r="Q314" i="31"/>
  <c r="R314" i="31"/>
  <c r="K314" i="31"/>
  <c r="U314" i="31"/>
  <c r="V314" i="31"/>
  <c r="N314" i="31"/>
  <c r="W314" i="31"/>
  <c r="X314" i="31"/>
  <c r="Y314" i="31"/>
  <c r="J312" i="31"/>
  <c r="G314" i="31"/>
  <c r="I312" i="31"/>
  <c r="F314" i="31"/>
  <c r="AG313" i="31"/>
  <c r="AE313" i="31"/>
  <c r="AG312" i="31"/>
  <c r="AE312" i="31"/>
  <c r="H312" i="31"/>
  <c r="S312" i="31"/>
  <c r="T312" i="31"/>
  <c r="K312" i="31"/>
  <c r="U312" i="31"/>
  <c r="V312" i="31"/>
  <c r="N312" i="31"/>
  <c r="W312" i="31"/>
  <c r="X312" i="31"/>
  <c r="Y312" i="31"/>
  <c r="Y309" i="31"/>
  <c r="B221" i="31"/>
  <c r="B265" i="31"/>
  <c r="B309" i="31"/>
  <c r="Y305" i="31"/>
  <c r="J305" i="31"/>
  <c r="E305" i="31"/>
  <c r="B305" i="31"/>
  <c r="Y300" i="31"/>
  <c r="J300" i="31"/>
  <c r="E300" i="31"/>
  <c r="B300" i="31"/>
  <c r="Y295" i="31"/>
  <c r="J295" i="31"/>
  <c r="E295" i="31"/>
  <c r="B295" i="31"/>
  <c r="Y290" i="31"/>
  <c r="J290" i="31"/>
  <c r="E290" i="31"/>
  <c r="B290" i="31"/>
  <c r="Y285" i="31"/>
  <c r="J285" i="31"/>
  <c r="E285" i="31"/>
  <c r="B285" i="31"/>
  <c r="Y280" i="31"/>
  <c r="J280" i="31"/>
  <c r="E280" i="31"/>
  <c r="B280" i="31"/>
  <c r="I277" i="31"/>
  <c r="AG275" i="31"/>
  <c r="AE275" i="31"/>
  <c r="P273" i="31"/>
  <c r="M275" i="31"/>
  <c r="O273" i="31"/>
  <c r="L275" i="31"/>
  <c r="N273" i="31"/>
  <c r="K275" i="31"/>
  <c r="P271" i="31"/>
  <c r="J275" i="31"/>
  <c r="O271" i="31"/>
  <c r="I275" i="31"/>
  <c r="N271" i="31"/>
  <c r="H275" i="31"/>
  <c r="P269" i="31"/>
  <c r="G275" i="31"/>
  <c r="O269" i="31"/>
  <c r="F275" i="31"/>
  <c r="N269" i="31"/>
  <c r="E275" i="31"/>
  <c r="AG274" i="31"/>
  <c r="AE274" i="31"/>
  <c r="E274" i="31"/>
  <c r="Q274" i="31"/>
  <c r="R274" i="31"/>
  <c r="H274" i="31"/>
  <c r="S274" i="31"/>
  <c r="T274" i="31"/>
  <c r="K274" i="31"/>
  <c r="U274" i="31"/>
  <c r="V274" i="31"/>
  <c r="Y274" i="31"/>
  <c r="P272" i="31"/>
  <c r="M274" i="31"/>
  <c r="O272" i="31"/>
  <c r="L274" i="31"/>
  <c r="P270" i="31"/>
  <c r="J274" i="31"/>
  <c r="O270" i="31"/>
  <c r="I274" i="31"/>
  <c r="P268" i="31"/>
  <c r="G274" i="31"/>
  <c r="O268" i="31"/>
  <c r="F274" i="31"/>
  <c r="AG273" i="31"/>
  <c r="AE273" i="31"/>
  <c r="M271" i="31"/>
  <c r="J273" i="31"/>
  <c r="L271" i="31"/>
  <c r="I273" i="31"/>
  <c r="K271" i="31"/>
  <c r="H273" i="31"/>
  <c r="M269" i="31"/>
  <c r="G273" i="31"/>
  <c r="L269" i="31"/>
  <c r="F273" i="31"/>
  <c r="K269" i="31"/>
  <c r="E273" i="31"/>
  <c r="AG272" i="31"/>
  <c r="AE272" i="31"/>
  <c r="E272" i="31"/>
  <c r="Q272" i="31"/>
  <c r="R272" i="31"/>
  <c r="H272" i="31"/>
  <c r="S272" i="31"/>
  <c r="T272" i="31"/>
  <c r="N272" i="31"/>
  <c r="W272" i="31"/>
  <c r="X272" i="31"/>
  <c r="Y272" i="31"/>
  <c r="M270" i="31"/>
  <c r="J272" i="31"/>
  <c r="L270" i="31"/>
  <c r="I272" i="31"/>
  <c r="M268" i="31"/>
  <c r="G272" i="31"/>
  <c r="L268" i="31"/>
  <c r="F272" i="31"/>
  <c r="AG271" i="31"/>
  <c r="AE271" i="31"/>
  <c r="J269" i="31"/>
  <c r="G271" i="31"/>
  <c r="I269" i="31"/>
  <c r="F271" i="31"/>
  <c r="H269" i="31"/>
  <c r="E271" i="31"/>
  <c r="AG270" i="31"/>
  <c r="AE270" i="31"/>
  <c r="E270" i="31"/>
  <c r="Q270" i="31"/>
  <c r="R270" i="31"/>
  <c r="K270" i="31"/>
  <c r="U270" i="31"/>
  <c r="V270" i="31"/>
  <c r="N270" i="31"/>
  <c r="W270" i="31"/>
  <c r="X270" i="31"/>
  <c r="Y270" i="31"/>
  <c r="J268" i="31"/>
  <c r="G270" i="31"/>
  <c r="I268" i="31"/>
  <c r="F270" i="31"/>
  <c r="AG269" i="31"/>
  <c r="AE269" i="31"/>
  <c r="AG268" i="31"/>
  <c r="AE268" i="31"/>
  <c r="H268" i="31"/>
  <c r="S268" i="31"/>
  <c r="T268" i="31"/>
  <c r="K268" i="31"/>
  <c r="U268" i="31"/>
  <c r="V268" i="31"/>
  <c r="N268" i="31"/>
  <c r="W268" i="31"/>
  <c r="X268" i="31"/>
  <c r="Y268" i="31"/>
  <c r="Y265" i="31"/>
  <c r="Y261" i="31"/>
  <c r="J261" i="31"/>
  <c r="E261" i="31"/>
  <c r="B261" i="31"/>
  <c r="Y256" i="31"/>
  <c r="J256" i="31"/>
  <c r="E256" i="31"/>
  <c r="B256" i="31"/>
  <c r="Y251" i="31"/>
  <c r="J251" i="31"/>
  <c r="E251" i="31"/>
  <c r="B251" i="31"/>
  <c r="Y246" i="31"/>
  <c r="J246" i="31"/>
  <c r="E246" i="31"/>
  <c r="B246" i="31"/>
  <c r="Y241" i="31"/>
  <c r="J241" i="31"/>
  <c r="E241" i="31"/>
  <c r="B241" i="31"/>
  <c r="Y236" i="31"/>
  <c r="J236" i="31"/>
  <c r="E236" i="31"/>
  <c r="B236" i="31"/>
  <c r="I233" i="31"/>
  <c r="AG231" i="31"/>
  <c r="AE231" i="31"/>
  <c r="P229" i="31"/>
  <c r="M231" i="31"/>
  <c r="O229" i="31"/>
  <c r="L231" i="31"/>
  <c r="N229" i="31"/>
  <c r="K231" i="31"/>
  <c r="P227" i="31"/>
  <c r="J231" i="31"/>
  <c r="O227" i="31"/>
  <c r="I231" i="31"/>
  <c r="N227" i="31"/>
  <c r="H231" i="31"/>
  <c r="P225" i="31"/>
  <c r="G231" i="31"/>
  <c r="O225" i="31"/>
  <c r="F231" i="31"/>
  <c r="N225" i="31"/>
  <c r="E231" i="31"/>
  <c r="AG230" i="31"/>
  <c r="AE230" i="31"/>
  <c r="E230" i="31"/>
  <c r="Q230" i="31"/>
  <c r="R230" i="31"/>
  <c r="H230" i="31"/>
  <c r="S230" i="31"/>
  <c r="T230" i="31"/>
  <c r="K230" i="31"/>
  <c r="U230" i="31"/>
  <c r="V230" i="31"/>
  <c r="Y230" i="31"/>
  <c r="P228" i="31"/>
  <c r="M230" i="31"/>
  <c r="O228" i="31"/>
  <c r="L230" i="31"/>
  <c r="P226" i="31"/>
  <c r="J230" i="31"/>
  <c r="O226" i="31"/>
  <c r="I230" i="31"/>
  <c r="P224" i="31"/>
  <c r="G230" i="31"/>
  <c r="O224" i="31"/>
  <c r="F230" i="31"/>
  <c r="AG229" i="31"/>
  <c r="AE229" i="31"/>
  <c r="M227" i="31"/>
  <c r="J229" i="31"/>
  <c r="L227" i="31"/>
  <c r="I229" i="31"/>
  <c r="K227" i="31"/>
  <c r="H229" i="31"/>
  <c r="M225" i="31"/>
  <c r="G229" i="31"/>
  <c r="L225" i="31"/>
  <c r="F229" i="31"/>
  <c r="K225" i="31"/>
  <c r="E229" i="31"/>
  <c r="AG228" i="31"/>
  <c r="AE228" i="31"/>
  <c r="E228" i="31"/>
  <c r="Q228" i="31"/>
  <c r="R228" i="31"/>
  <c r="H228" i="31"/>
  <c r="S228" i="31"/>
  <c r="T228" i="31"/>
  <c r="N228" i="31"/>
  <c r="W228" i="31"/>
  <c r="X228" i="31"/>
  <c r="Y228" i="31"/>
  <c r="M226" i="31"/>
  <c r="J228" i="31"/>
  <c r="L226" i="31"/>
  <c r="I228" i="31"/>
  <c r="M224" i="31"/>
  <c r="G228" i="31"/>
  <c r="L224" i="31"/>
  <c r="F228" i="31"/>
  <c r="AG227" i="31"/>
  <c r="AE227" i="31"/>
  <c r="J225" i="31"/>
  <c r="G227" i="31"/>
  <c r="I225" i="31"/>
  <c r="F227" i="31"/>
  <c r="H225" i="31"/>
  <c r="E227" i="31"/>
  <c r="AG226" i="31"/>
  <c r="AE226" i="31"/>
  <c r="E226" i="31"/>
  <c r="Q226" i="31"/>
  <c r="R226" i="31"/>
  <c r="K226" i="31"/>
  <c r="U226" i="31"/>
  <c r="V226" i="31"/>
  <c r="N226" i="31"/>
  <c r="W226" i="31"/>
  <c r="X226" i="31"/>
  <c r="Y226" i="31"/>
  <c r="J224" i="31"/>
  <c r="G226" i="31"/>
  <c r="I224" i="31"/>
  <c r="F226" i="31"/>
  <c r="AG225" i="31"/>
  <c r="AE225" i="31"/>
  <c r="AG224" i="31"/>
  <c r="AE224" i="31"/>
  <c r="H224" i="31"/>
  <c r="S224" i="31"/>
  <c r="T224" i="31"/>
  <c r="K224" i="31"/>
  <c r="U224" i="31"/>
  <c r="V224" i="31"/>
  <c r="N224" i="31"/>
  <c r="W224" i="31"/>
  <c r="X224" i="31"/>
  <c r="Y224" i="31"/>
  <c r="Y221" i="31"/>
  <c r="Y217" i="31"/>
  <c r="J217" i="31"/>
  <c r="E217" i="31"/>
  <c r="B217" i="31"/>
  <c r="Y212" i="31"/>
  <c r="J212" i="31"/>
  <c r="E212" i="31"/>
  <c r="B212" i="31"/>
  <c r="Y207" i="31"/>
  <c r="J207" i="31"/>
  <c r="E207" i="31"/>
  <c r="B207" i="31"/>
  <c r="Y202" i="31"/>
  <c r="J202" i="31"/>
  <c r="E202" i="31"/>
  <c r="B202" i="31"/>
  <c r="Y197" i="31"/>
  <c r="J197" i="31"/>
  <c r="E197" i="31"/>
  <c r="B197" i="31"/>
  <c r="Y192" i="31"/>
  <c r="J192" i="31"/>
  <c r="E192" i="31"/>
  <c r="B192" i="31"/>
  <c r="I189" i="31"/>
  <c r="AG187" i="31"/>
  <c r="AE187" i="31"/>
  <c r="P185" i="31"/>
  <c r="M187" i="31"/>
  <c r="O185" i="31"/>
  <c r="L187" i="31"/>
  <c r="N185" i="31"/>
  <c r="K187" i="31"/>
  <c r="P183" i="31"/>
  <c r="J187" i="31"/>
  <c r="O183" i="31"/>
  <c r="I187" i="31"/>
  <c r="N183" i="31"/>
  <c r="H187" i="31"/>
  <c r="P181" i="31"/>
  <c r="G187" i="31"/>
  <c r="O181" i="31"/>
  <c r="F187" i="31"/>
  <c r="N181" i="31"/>
  <c r="E187" i="31"/>
  <c r="AG186" i="31"/>
  <c r="AE186" i="31"/>
  <c r="E186" i="31"/>
  <c r="Q186" i="31"/>
  <c r="R186" i="31"/>
  <c r="H186" i="31"/>
  <c r="S186" i="31"/>
  <c r="T186" i="31"/>
  <c r="K186" i="31"/>
  <c r="U186" i="31"/>
  <c r="V186" i="31"/>
  <c r="Y186" i="31"/>
  <c r="P184" i="31"/>
  <c r="M186" i="31"/>
  <c r="O184" i="31"/>
  <c r="L186" i="31"/>
  <c r="P182" i="31"/>
  <c r="J186" i="31"/>
  <c r="O182" i="31"/>
  <c r="I186" i="31"/>
  <c r="P180" i="31"/>
  <c r="G186" i="31"/>
  <c r="O180" i="31"/>
  <c r="F186" i="31"/>
  <c r="AG185" i="31"/>
  <c r="AE185" i="31"/>
  <c r="M183" i="31"/>
  <c r="J185" i="31"/>
  <c r="L183" i="31"/>
  <c r="I185" i="31"/>
  <c r="K183" i="31"/>
  <c r="H185" i="31"/>
  <c r="M181" i="31"/>
  <c r="G185" i="31"/>
  <c r="L181" i="31"/>
  <c r="F185" i="31"/>
  <c r="K181" i="31"/>
  <c r="E185" i="31"/>
  <c r="AG184" i="31"/>
  <c r="AE184" i="31"/>
  <c r="E184" i="31"/>
  <c r="Q184" i="31"/>
  <c r="R184" i="31"/>
  <c r="H184" i="31"/>
  <c r="S184" i="31"/>
  <c r="T184" i="31"/>
  <c r="N184" i="31"/>
  <c r="W184" i="31"/>
  <c r="X184" i="31"/>
  <c r="Y184" i="31"/>
  <c r="M182" i="31"/>
  <c r="J184" i="31"/>
  <c r="L182" i="31"/>
  <c r="I184" i="31"/>
  <c r="M180" i="31"/>
  <c r="G184" i="31"/>
  <c r="L180" i="31"/>
  <c r="F184" i="31"/>
  <c r="AG183" i="31"/>
  <c r="AE183" i="31"/>
  <c r="J181" i="31"/>
  <c r="G183" i="31"/>
  <c r="I181" i="31"/>
  <c r="F183" i="31"/>
  <c r="H181" i="31"/>
  <c r="E183" i="31"/>
  <c r="AG182" i="31"/>
  <c r="AE182" i="31"/>
  <c r="E182" i="31"/>
  <c r="Q182" i="31"/>
  <c r="R182" i="31"/>
  <c r="K182" i="31"/>
  <c r="U182" i="31"/>
  <c r="V182" i="31"/>
  <c r="N182" i="31"/>
  <c r="W182" i="31"/>
  <c r="X182" i="31"/>
  <c r="Y182" i="31"/>
  <c r="J180" i="31"/>
  <c r="G182" i="31"/>
  <c r="I180" i="31"/>
  <c r="F182" i="31"/>
  <c r="AG181" i="31"/>
  <c r="AE181" i="31"/>
  <c r="AG180" i="31"/>
  <c r="AE180" i="31"/>
  <c r="H180" i="31"/>
  <c r="S180" i="31"/>
  <c r="T180" i="31"/>
  <c r="K180" i="31"/>
  <c r="U180" i="31"/>
  <c r="V180" i="31"/>
  <c r="N180" i="31"/>
  <c r="W180" i="31"/>
  <c r="X180" i="31"/>
  <c r="Y180" i="31"/>
  <c r="Y173" i="31"/>
  <c r="J173" i="31"/>
  <c r="E173" i="31"/>
  <c r="B173" i="31"/>
  <c r="Y168" i="31"/>
  <c r="J168" i="31"/>
  <c r="E168" i="31"/>
  <c r="B168" i="31"/>
  <c r="Y163" i="31"/>
  <c r="J163" i="31"/>
  <c r="E163" i="31"/>
  <c r="B163" i="31"/>
  <c r="Y158" i="31"/>
  <c r="J158" i="31"/>
  <c r="E158" i="31"/>
  <c r="B158" i="31"/>
  <c r="Y153" i="31"/>
  <c r="J153" i="31"/>
  <c r="E153" i="31"/>
  <c r="B153" i="31"/>
  <c r="Y148" i="31"/>
  <c r="J148" i="31"/>
  <c r="E148" i="31"/>
  <c r="B148" i="31"/>
  <c r="I145" i="31"/>
  <c r="AG143" i="31"/>
  <c r="AE143" i="31"/>
  <c r="P141" i="31"/>
  <c r="M143" i="31"/>
  <c r="O141" i="31"/>
  <c r="L143" i="31"/>
  <c r="N141" i="31"/>
  <c r="K143" i="31"/>
  <c r="P139" i="31"/>
  <c r="J143" i="31"/>
  <c r="O139" i="31"/>
  <c r="I143" i="31"/>
  <c r="N139" i="31"/>
  <c r="H143" i="31"/>
  <c r="P137" i="31"/>
  <c r="G143" i="31"/>
  <c r="O137" i="31"/>
  <c r="F143" i="31"/>
  <c r="N137" i="31"/>
  <c r="E143" i="31"/>
  <c r="AG142" i="31"/>
  <c r="AE142" i="31"/>
  <c r="E142" i="31"/>
  <c r="Q142" i="31"/>
  <c r="R142" i="31"/>
  <c r="H142" i="31"/>
  <c r="S142" i="31"/>
  <c r="T142" i="31"/>
  <c r="K142" i="31"/>
  <c r="U142" i="31"/>
  <c r="V142" i="31"/>
  <c r="Y142" i="31"/>
  <c r="P140" i="31"/>
  <c r="M142" i="31"/>
  <c r="O140" i="31"/>
  <c r="L142" i="31"/>
  <c r="P138" i="31"/>
  <c r="J142" i="31"/>
  <c r="O138" i="31"/>
  <c r="I142" i="31"/>
  <c r="P136" i="31"/>
  <c r="G142" i="31"/>
  <c r="O136" i="31"/>
  <c r="F142" i="31"/>
  <c r="AG141" i="31"/>
  <c r="AE141" i="31"/>
  <c r="M139" i="31"/>
  <c r="J141" i="31"/>
  <c r="L139" i="31"/>
  <c r="I141" i="31"/>
  <c r="K139" i="31"/>
  <c r="H141" i="31"/>
  <c r="M137" i="31"/>
  <c r="G141" i="31"/>
  <c r="L137" i="31"/>
  <c r="F141" i="31"/>
  <c r="K137" i="31"/>
  <c r="E141" i="31"/>
  <c r="AG140" i="31"/>
  <c r="AE140" i="31"/>
  <c r="E140" i="31"/>
  <c r="Q140" i="31"/>
  <c r="R140" i="31"/>
  <c r="H140" i="31"/>
  <c r="S140" i="31"/>
  <c r="T140" i="31"/>
  <c r="N140" i="31"/>
  <c r="W140" i="31"/>
  <c r="X140" i="31"/>
  <c r="Y140" i="31"/>
  <c r="M138" i="31"/>
  <c r="J140" i="31"/>
  <c r="L138" i="31"/>
  <c r="I140" i="31"/>
  <c r="M136" i="31"/>
  <c r="G140" i="31"/>
  <c r="L136" i="31"/>
  <c r="F140" i="31"/>
  <c r="AG139" i="31"/>
  <c r="AE139" i="31"/>
  <c r="J137" i="31"/>
  <c r="G139" i="31"/>
  <c r="I137" i="31"/>
  <c r="F139" i="31"/>
  <c r="H137" i="31"/>
  <c r="E139" i="31"/>
  <c r="AG138" i="31"/>
  <c r="AE138" i="31"/>
  <c r="E138" i="31"/>
  <c r="Q138" i="31"/>
  <c r="R138" i="31"/>
  <c r="K138" i="31"/>
  <c r="U138" i="31"/>
  <c r="V138" i="31"/>
  <c r="N138" i="31"/>
  <c r="W138" i="31"/>
  <c r="X138" i="31"/>
  <c r="Y138" i="31"/>
  <c r="J136" i="31"/>
  <c r="G138" i="31"/>
  <c r="I136" i="31"/>
  <c r="F138" i="31"/>
  <c r="AG137" i="31"/>
  <c r="AE137" i="31"/>
  <c r="AG136" i="31"/>
  <c r="AE136" i="31"/>
  <c r="H136" i="31"/>
  <c r="S136" i="31"/>
  <c r="T136" i="31"/>
  <c r="K136" i="31"/>
  <c r="U136" i="31"/>
  <c r="V136" i="31"/>
  <c r="N136" i="31"/>
  <c r="W136" i="31"/>
  <c r="X136" i="31"/>
  <c r="Y136" i="31"/>
  <c r="Y133" i="31"/>
  <c r="B45" i="31"/>
  <c r="B89" i="31"/>
  <c r="B133" i="31"/>
  <c r="Y129" i="31"/>
  <c r="J129" i="31"/>
  <c r="E129" i="31"/>
  <c r="B129" i="31"/>
  <c r="Y124" i="31"/>
  <c r="J124" i="31"/>
  <c r="E124" i="31"/>
  <c r="B124" i="31"/>
  <c r="Y119" i="31"/>
  <c r="J119" i="31"/>
  <c r="E119" i="31"/>
  <c r="B119" i="31"/>
  <c r="Y114" i="31"/>
  <c r="J114" i="31"/>
  <c r="E114" i="31"/>
  <c r="B114" i="31"/>
  <c r="Y109" i="31"/>
  <c r="J109" i="31"/>
  <c r="E109" i="31"/>
  <c r="B109" i="31"/>
  <c r="Y104" i="31"/>
  <c r="J104" i="31"/>
  <c r="E104" i="31"/>
  <c r="B104" i="31"/>
  <c r="I101" i="31"/>
  <c r="AG99" i="31"/>
  <c r="AE99" i="31"/>
  <c r="P97" i="31"/>
  <c r="M99" i="31"/>
  <c r="O97" i="31"/>
  <c r="L99" i="31"/>
  <c r="N97" i="31"/>
  <c r="K99" i="31"/>
  <c r="P95" i="31"/>
  <c r="J99" i="31"/>
  <c r="O95" i="31"/>
  <c r="I99" i="31"/>
  <c r="N95" i="31"/>
  <c r="H99" i="31"/>
  <c r="P93" i="31"/>
  <c r="G99" i="31"/>
  <c r="O93" i="31"/>
  <c r="F99" i="31"/>
  <c r="N93" i="31"/>
  <c r="E99" i="31"/>
  <c r="AG98" i="31"/>
  <c r="AE98" i="31"/>
  <c r="E98" i="31"/>
  <c r="Q98" i="31"/>
  <c r="R98" i="31"/>
  <c r="H98" i="31"/>
  <c r="S98" i="31"/>
  <c r="T98" i="31"/>
  <c r="K98" i="31"/>
  <c r="U98" i="31"/>
  <c r="V98" i="31"/>
  <c r="Y98" i="31"/>
  <c r="P96" i="31"/>
  <c r="M98" i="31"/>
  <c r="O96" i="31"/>
  <c r="L98" i="31"/>
  <c r="P94" i="31"/>
  <c r="J98" i="31"/>
  <c r="O94" i="31"/>
  <c r="I98" i="31"/>
  <c r="P92" i="31"/>
  <c r="G98" i="31"/>
  <c r="O92" i="31"/>
  <c r="F98" i="31"/>
  <c r="AG97" i="31"/>
  <c r="AE97" i="31"/>
  <c r="M95" i="31"/>
  <c r="J97" i="31"/>
  <c r="L95" i="31"/>
  <c r="I97" i="31"/>
  <c r="K95" i="31"/>
  <c r="H97" i="31"/>
  <c r="M93" i="31"/>
  <c r="G97" i="31"/>
  <c r="L93" i="31"/>
  <c r="F97" i="31"/>
  <c r="K93" i="31"/>
  <c r="E97" i="31"/>
  <c r="AG96" i="31"/>
  <c r="AE96" i="31"/>
  <c r="E96" i="31"/>
  <c r="Q96" i="31"/>
  <c r="R96" i="31"/>
  <c r="H96" i="31"/>
  <c r="S96" i="31"/>
  <c r="T96" i="31"/>
  <c r="N96" i="31"/>
  <c r="W96" i="31"/>
  <c r="X96" i="31"/>
  <c r="Y96" i="31"/>
  <c r="M94" i="31"/>
  <c r="J96" i="31"/>
  <c r="L94" i="31"/>
  <c r="I96" i="31"/>
  <c r="M92" i="31"/>
  <c r="G96" i="31"/>
  <c r="L92" i="31"/>
  <c r="F96" i="31"/>
  <c r="AG95" i="31"/>
  <c r="AE95" i="31"/>
  <c r="J93" i="31"/>
  <c r="G95" i="31"/>
  <c r="I93" i="31"/>
  <c r="F95" i="31"/>
  <c r="H93" i="31"/>
  <c r="E95" i="31"/>
  <c r="AG94" i="31"/>
  <c r="AE94" i="31"/>
  <c r="E94" i="31"/>
  <c r="Q94" i="31"/>
  <c r="R94" i="31"/>
  <c r="K94" i="31"/>
  <c r="U94" i="31"/>
  <c r="V94" i="31"/>
  <c r="N94" i="31"/>
  <c r="W94" i="31"/>
  <c r="X94" i="31"/>
  <c r="Y94" i="31"/>
  <c r="J92" i="31"/>
  <c r="G94" i="31"/>
  <c r="I92" i="31"/>
  <c r="F94" i="31"/>
  <c r="AG93" i="31"/>
  <c r="AE93" i="31"/>
  <c r="AG92" i="31"/>
  <c r="AE92" i="31"/>
  <c r="H92" i="31"/>
  <c r="S92" i="31"/>
  <c r="T92" i="31"/>
  <c r="K92" i="31"/>
  <c r="U92" i="31"/>
  <c r="V92" i="31"/>
  <c r="N92" i="31"/>
  <c r="W92" i="31"/>
  <c r="X92" i="31"/>
  <c r="Y92" i="31"/>
  <c r="Y89" i="31"/>
  <c r="Y85" i="31"/>
  <c r="J85" i="31"/>
  <c r="E85" i="31"/>
  <c r="B85" i="31"/>
  <c r="Y80" i="31"/>
  <c r="J80" i="31"/>
  <c r="E80" i="31"/>
  <c r="B80" i="31"/>
  <c r="Y75" i="31"/>
  <c r="J75" i="31"/>
  <c r="E75" i="31"/>
  <c r="B75" i="31"/>
  <c r="Y70" i="31"/>
  <c r="J70" i="31"/>
  <c r="E70" i="31"/>
  <c r="B70" i="31"/>
  <c r="Y65" i="31"/>
  <c r="J65" i="31"/>
  <c r="E65" i="31"/>
  <c r="B65" i="31"/>
  <c r="Y60" i="31"/>
  <c r="J60" i="31"/>
  <c r="E60" i="31"/>
  <c r="B60" i="31"/>
  <c r="I57" i="31"/>
  <c r="AG55" i="31"/>
  <c r="AE55" i="31"/>
  <c r="P53" i="31"/>
  <c r="M55" i="31"/>
  <c r="O53" i="31"/>
  <c r="L55" i="31"/>
  <c r="N53" i="31"/>
  <c r="K55" i="31"/>
  <c r="P51" i="31"/>
  <c r="J55" i="31"/>
  <c r="O51" i="31"/>
  <c r="I55" i="31"/>
  <c r="N51" i="31"/>
  <c r="H55" i="31"/>
  <c r="P49" i="31"/>
  <c r="G55" i="31"/>
  <c r="O49" i="31"/>
  <c r="F55" i="31"/>
  <c r="N49" i="31"/>
  <c r="E55" i="31"/>
  <c r="AG54" i="31"/>
  <c r="AE54" i="31"/>
  <c r="E54" i="31"/>
  <c r="Q54" i="31"/>
  <c r="R54" i="31"/>
  <c r="H54" i="31"/>
  <c r="S54" i="31"/>
  <c r="T54" i="31"/>
  <c r="K54" i="31"/>
  <c r="U54" i="31"/>
  <c r="V54" i="31"/>
  <c r="Y54" i="31"/>
  <c r="P52" i="31"/>
  <c r="M54" i="31"/>
  <c r="O52" i="31"/>
  <c r="L54" i="31"/>
  <c r="P50" i="31"/>
  <c r="J54" i="31"/>
  <c r="O50" i="31"/>
  <c r="I54" i="31"/>
  <c r="P48" i="31"/>
  <c r="G54" i="31"/>
  <c r="O48" i="31"/>
  <c r="F54" i="31"/>
  <c r="AG53" i="31"/>
  <c r="AE53" i="31"/>
  <c r="M51" i="31"/>
  <c r="J53" i="31"/>
  <c r="L51" i="31"/>
  <c r="I53" i="31"/>
  <c r="K51" i="31"/>
  <c r="H53" i="31"/>
  <c r="M49" i="31"/>
  <c r="G53" i="31"/>
  <c r="L49" i="31"/>
  <c r="F53" i="31"/>
  <c r="K49" i="31"/>
  <c r="E53" i="31"/>
  <c r="AG52" i="31"/>
  <c r="AE52" i="31"/>
  <c r="E52" i="31"/>
  <c r="Q52" i="31"/>
  <c r="R52" i="31"/>
  <c r="H52" i="31"/>
  <c r="S52" i="31"/>
  <c r="T52" i="31"/>
  <c r="N52" i="31"/>
  <c r="W52" i="31"/>
  <c r="X52" i="31"/>
  <c r="Y52" i="31"/>
  <c r="M50" i="31"/>
  <c r="J52" i="31"/>
  <c r="L50" i="31"/>
  <c r="I52" i="31"/>
  <c r="M48" i="31"/>
  <c r="G52" i="31"/>
  <c r="L48" i="31"/>
  <c r="F52" i="31"/>
  <c r="AG51" i="31"/>
  <c r="AE51" i="31"/>
  <c r="J49" i="31"/>
  <c r="G51" i="31"/>
  <c r="I49" i="31"/>
  <c r="F51" i="31"/>
  <c r="H49" i="31"/>
  <c r="E51" i="31"/>
  <c r="AG50" i="31"/>
  <c r="AE50" i="31"/>
  <c r="E50" i="31"/>
  <c r="Q50" i="31"/>
  <c r="R50" i="31"/>
  <c r="K50" i="31"/>
  <c r="U50" i="31"/>
  <c r="V50" i="31"/>
  <c r="N50" i="31"/>
  <c r="W50" i="31"/>
  <c r="X50" i="31"/>
  <c r="Y50" i="31"/>
  <c r="J48" i="31"/>
  <c r="G50" i="31"/>
  <c r="I48" i="31"/>
  <c r="F50" i="31"/>
  <c r="AG49" i="31"/>
  <c r="AE49" i="31"/>
  <c r="AG48" i="31"/>
  <c r="AE48" i="31"/>
  <c r="H48" i="31"/>
  <c r="S48" i="31"/>
  <c r="T48" i="31"/>
  <c r="K48" i="31"/>
  <c r="U48" i="31"/>
  <c r="V48" i="31"/>
  <c r="N48" i="31"/>
  <c r="W48" i="31"/>
  <c r="X48" i="31"/>
  <c r="Y48" i="31"/>
  <c r="Y45" i="31"/>
  <c r="Y41" i="31"/>
  <c r="J41" i="31"/>
  <c r="E41" i="31"/>
  <c r="B41" i="31"/>
  <c r="Y36" i="31"/>
  <c r="J36" i="31"/>
  <c r="E36" i="31"/>
  <c r="B36" i="31"/>
  <c r="Y31" i="31"/>
  <c r="J31" i="31"/>
  <c r="E31" i="31"/>
  <c r="B31" i="31"/>
  <c r="Y26" i="31"/>
  <c r="J26" i="31"/>
  <c r="E26" i="31"/>
  <c r="B26" i="31"/>
  <c r="Y21" i="31"/>
  <c r="J21" i="31"/>
  <c r="E21" i="31"/>
  <c r="B21" i="31"/>
  <c r="Y16" i="31"/>
  <c r="J16" i="31"/>
  <c r="E16" i="31"/>
  <c r="B16" i="31"/>
  <c r="I13" i="31"/>
  <c r="AG11" i="31"/>
  <c r="AE11" i="31"/>
  <c r="P9" i="31"/>
  <c r="M11" i="31"/>
  <c r="O9" i="31"/>
  <c r="L11" i="31"/>
  <c r="N9" i="31"/>
  <c r="K11" i="31"/>
  <c r="P7" i="31"/>
  <c r="J11" i="31"/>
  <c r="O7" i="31"/>
  <c r="I11" i="31"/>
  <c r="N7" i="31"/>
  <c r="H11" i="31"/>
  <c r="P5" i="31"/>
  <c r="G11" i="31"/>
  <c r="O5" i="31"/>
  <c r="F11" i="31"/>
  <c r="N5" i="31"/>
  <c r="E11" i="31"/>
  <c r="AG10" i="31"/>
  <c r="AE10" i="31"/>
  <c r="E10" i="31"/>
  <c r="Q10" i="31"/>
  <c r="R10" i="31"/>
  <c r="H10" i="31"/>
  <c r="S10" i="31"/>
  <c r="T10" i="31"/>
  <c r="K10" i="31"/>
  <c r="U10" i="31"/>
  <c r="V10" i="31"/>
  <c r="Y10" i="31"/>
  <c r="P8" i="31"/>
  <c r="M10" i="31"/>
  <c r="O8" i="31"/>
  <c r="L10" i="31"/>
  <c r="P6" i="31"/>
  <c r="J10" i="31"/>
  <c r="O6" i="31"/>
  <c r="I10" i="31"/>
  <c r="P4" i="31"/>
  <c r="G10" i="31"/>
  <c r="O4" i="31"/>
  <c r="F10" i="31"/>
  <c r="AG9" i="31"/>
  <c r="AE9" i="31"/>
  <c r="M7" i="31"/>
  <c r="J9" i="31"/>
  <c r="L7" i="31"/>
  <c r="I9" i="31"/>
  <c r="K7" i="31"/>
  <c r="H9" i="31"/>
  <c r="M5" i="31"/>
  <c r="G9" i="31"/>
  <c r="L5" i="31"/>
  <c r="F9" i="31"/>
  <c r="K5" i="31"/>
  <c r="E9" i="31"/>
  <c r="AG8" i="31"/>
  <c r="AE8" i="31"/>
  <c r="E8" i="31"/>
  <c r="Q8" i="31"/>
  <c r="R8" i="31"/>
  <c r="H8" i="31"/>
  <c r="S8" i="31"/>
  <c r="T8" i="31"/>
  <c r="N8" i="31"/>
  <c r="W8" i="31"/>
  <c r="X8" i="31"/>
  <c r="Y8" i="31"/>
  <c r="M6" i="31"/>
  <c r="J8" i="31"/>
  <c r="L6" i="31"/>
  <c r="I8" i="31"/>
  <c r="M4" i="31"/>
  <c r="G8" i="31"/>
  <c r="L4" i="31"/>
  <c r="F8" i="31"/>
  <c r="AG7" i="31"/>
  <c r="AE7" i="31"/>
  <c r="J5" i="31"/>
  <c r="G7" i="31"/>
  <c r="I5" i="31"/>
  <c r="F7" i="31"/>
  <c r="H5" i="31"/>
  <c r="E7" i="31"/>
  <c r="AG6" i="31"/>
  <c r="AE6" i="31"/>
  <c r="E6" i="31"/>
  <c r="Q6" i="31"/>
  <c r="R6" i="31"/>
  <c r="K6" i="31"/>
  <c r="U6" i="31"/>
  <c r="V6" i="31"/>
  <c r="N6" i="31"/>
  <c r="W6" i="31"/>
  <c r="X6" i="31"/>
  <c r="Y6" i="31"/>
  <c r="J4" i="31"/>
  <c r="G6" i="31"/>
  <c r="I4" i="31"/>
  <c r="F6" i="31"/>
  <c r="AG5" i="31"/>
  <c r="AE5" i="31"/>
  <c r="AG4" i="31"/>
  <c r="AE4" i="31"/>
  <c r="H4" i="31"/>
  <c r="S4" i="31"/>
  <c r="T4" i="31"/>
  <c r="K4" i="31"/>
  <c r="U4" i="31"/>
  <c r="V4" i="31"/>
  <c r="N4" i="31"/>
  <c r="W4" i="31"/>
  <c r="X4" i="31"/>
  <c r="Y4" i="31"/>
  <c r="Y349" i="30"/>
  <c r="J349" i="30"/>
  <c r="E349" i="30"/>
  <c r="B349" i="30"/>
  <c r="Y344" i="30"/>
  <c r="J344" i="30"/>
  <c r="E344" i="30"/>
  <c r="B344" i="30"/>
  <c r="Y339" i="30"/>
  <c r="J339" i="30"/>
  <c r="E339" i="30"/>
  <c r="B339" i="30"/>
  <c r="Y334" i="30"/>
  <c r="J334" i="30"/>
  <c r="E334" i="30"/>
  <c r="B334" i="30"/>
  <c r="Y329" i="30"/>
  <c r="J329" i="30"/>
  <c r="E329" i="30"/>
  <c r="B329" i="30"/>
  <c r="Y324" i="30"/>
  <c r="J324" i="30"/>
  <c r="E324" i="30"/>
  <c r="B324" i="30"/>
  <c r="I321" i="30"/>
  <c r="AG319" i="30"/>
  <c r="AE319" i="30"/>
  <c r="P317" i="30"/>
  <c r="M319" i="30"/>
  <c r="O317" i="30"/>
  <c r="L319" i="30"/>
  <c r="N317" i="30"/>
  <c r="K319" i="30"/>
  <c r="P315" i="30"/>
  <c r="J319" i="30"/>
  <c r="O315" i="30"/>
  <c r="I319" i="30"/>
  <c r="N315" i="30"/>
  <c r="H319" i="30"/>
  <c r="P313" i="30"/>
  <c r="G319" i="30"/>
  <c r="O313" i="30"/>
  <c r="F319" i="30"/>
  <c r="N313" i="30"/>
  <c r="E319" i="30"/>
  <c r="AG318" i="30"/>
  <c r="AE318" i="30"/>
  <c r="E318" i="30"/>
  <c r="Q318" i="30"/>
  <c r="R318" i="30"/>
  <c r="H318" i="30"/>
  <c r="S318" i="30"/>
  <c r="T318" i="30"/>
  <c r="K318" i="30"/>
  <c r="U318" i="30"/>
  <c r="V318" i="30"/>
  <c r="Y318" i="30"/>
  <c r="P316" i="30"/>
  <c r="M318" i="30"/>
  <c r="O316" i="30"/>
  <c r="L318" i="30"/>
  <c r="P314" i="30"/>
  <c r="J318" i="30"/>
  <c r="O314" i="30"/>
  <c r="I318" i="30"/>
  <c r="P312" i="30"/>
  <c r="G318" i="30"/>
  <c r="O312" i="30"/>
  <c r="F318" i="30"/>
  <c r="AG317" i="30"/>
  <c r="AE317" i="30"/>
  <c r="M315" i="30"/>
  <c r="J317" i="30"/>
  <c r="L315" i="30"/>
  <c r="I317" i="30"/>
  <c r="K315" i="30"/>
  <c r="H317" i="30"/>
  <c r="M313" i="30"/>
  <c r="G317" i="30"/>
  <c r="L313" i="30"/>
  <c r="F317" i="30"/>
  <c r="K313" i="30"/>
  <c r="E317" i="30"/>
  <c r="AG316" i="30"/>
  <c r="AE316" i="30"/>
  <c r="E316" i="30"/>
  <c r="Q316" i="30"/>
  <c r="R316" i="30"/>
  <c r="H316" i="30"/>
  <c r="S316" i="30"/>
  <c r="T316" i="30"/>
  <c r="N316" i="30"/>
  <c r="W316" i="30"/>
  <c r="X316" i="30"/>
  <c r="Y316" i="30"/>
  <c r="M314" i="30"/>
  <c r="J316" i="30"/>
  <c r="L314" i="30"/>
  <c r="I316" i="30"/>
  <c r="M312" i="30"/>
  <c r="G316" i="30"/>
  <c r="L312" i="30"/>
  <c r="F316" i="30"/>
  <c r="AG315" i="30"/>
  <c r="AE315" i="30"/>
  <c r="J313" i="30"/>
  <c r="G315" i="30"/>
  <c r="I313" i="30"/>
  <c r="F315" i="30"/>
  <c r="H313" i="30"/>
  <c r="E315" i="30"/>
  <c r="AG314" i="30"/>
  <c r="AE314" i="30"/>
  <c r="E314" i="30"/>
  <c r="Q314" i="30"/>
  <c r="R314" i="30"/>
  <c r="K314" i="30"/>
  <c r="U314" i="30"/>
  <c r="V314" i="30"/>
  <c r="N314" i="30"/>
  <c r="W314" i="30"/>
  <c r="X314" i="30"/>
  <c r="Y314" i="30"/>
  <c r="J312" i="30"/>
  <c r="G314" i="30"/>
  <c r="I312" i="30"/>
  <c r="F314" i="30"/>
  <c r="AG313" i="30"/>
  <c r="AE313" i="30"/>
  <c r="AG312" i="30"/>
  <c r="AE312" i="30"/>
  <c r="H312" i="30"/>
  <c r="S312" i="30"/>
  <c r="T312" i="30"/>
  <c r="K312" i="30"/>
  <c r="U312" i="30"/>
  <c r="V312" i="30"/>
  <c r="N312" i="30"/>
  <c r="W312" i="30"/>
  <c r="X312" i="30"/>
  <c r="Y312" i="30"/>
  <c r="Y309" i="30"/>
  <c r="B221" i="30"/>
  <c r="B265" i="30"/>
  <c r="B309" i="30"/>
  <c r="Y305" i="30"/>
  <c r="J305" i="30"/>
  <c r="E305" i="30"/>
  <c r="B305" i="30"/>
  <c r="Y300" i="30"/>
  <c r="J300" i="30"/>
  <c r="E300" i="30"/>
  <c r="B300" i="30"/>
  <c r="Y295" i="30"/>
  <c r="J295" i="30"/>
  <c r="E295" i="30"/>
  <c r="B295" i="30"/>
  <c r="Y290" i="30"/>
  <c r="J290" i="30"/>
  <c r="E290" i="30"/>
  <c r="B290" i="30"/>
  <c r="Y285" i="30"/>
  <c r="J285" i="30"/>
  <c r="E285" i="30"/>
  <c r="B285" i="30"/>
  <c r="Y280" i="30"/>
  <c r="J280" i="30"/>
  <c r="E280" i="30"/>
  <c r="B280" i="30"/>
  <c r="I277" i="30"/>
  <c r="AG275" i="30"/>
  <c r="AE275" i="30"/>
  <c r="P273" i="30"/>
  <c r="M275" i="30"/>
  <c r="O273" i="30"/>
  <c r="L275" i="30"/>
  <c r="N273" i="30"/>
  <c r="K275" i="30"/>
  <c r="P271" i="30"/>
  <c r="J275" i="30"/>
  <c r="O271" i="30"/>
  <c r="I275" i="30"/>
  <c r="N271" i="30"/>
  <c r="H275" i="30"/>
  <c r="P269" i="30"/>
  <c r="G275" i="30"/>
  <c r="O269" i="30"/>
  <c r="F275" i="30"/>
  <c r="N269" i="30"/>
  <c r="E275" i="30"/>
  <c r="AG274" i="30"/>
  <c r="AE274" i="30"/>
  <c r="E274" i="30"/>
  <c r="Q274" i="30"/>
  <c r="R274" i="30"/>
  <c r="H274" i="30"/>
  <c r="S274" i="30"/>
  <c r="T274" i="30"/>
  <c r="K274" i="30"/>
  <c r="U274" i="30"/>
  <c r="V274" i="30"/>
  <c r="Y274" i="30"/>
  <c r="P272" i="30"/>
  <c r="M274" i="30"/>
  <c r="O272" i="30"/>
  <c r="L274" i="30"/>
  <c r="P270" i="30"/>
  <c r="J274" i="30"/>
  <c r="O270" i="30"/>
  <c r="I274" i="30"/>
  <c r="P268" i="30"/>
  <c r="G274" i="30"/>
  <c r="O268" i="30"/>
  <c r="F274" i="30"/>
  <c r="AG273" i="30"/>
  <c r="AE273" i="30"/>
  <c r="M271" i="30"/>
  <c r="J273" i="30"/>
  <c r="L271" i="30"/>
  <c r="I273" i="30"/>
  <c r="K271" i="30"/>
  <c r="H273" i="30"/>
  <c r="M269" i="30"/>
  <c r="G273" i="30"/>
  <c r="L269" i="30"/>
  <c r="F273" i="30"/>
  <c r="K269" i="30"/>
  <c r="E273" i="30"/>
  <c r="AG272" i="30"/>
  <c r="AE272" i="30"/>
  <c r="E272" i="30"/>
  <c r="Q272" i="30"/>
  <c r="R272" i="30"/>
  <c r="H272" i="30"/>
  <c r="S272" i="30"/>
  <c r="T272" i="30"/>
  <c r="N272" i="30"/>
  <c r="W272" i="30"/>
  <c r="X272" i="30"/>
  <c r="Y272" i="30"/>
  <c r="M270" i="30"/>
  <c r="J272" i="30"/>
  <c r="L270" i="30"/>
  <c r="I272" i="30"/>
  <c r="M268" i="30"/>
  <c r="G272" i="30"/>
  <c r="L268" i="30"/>
  <c r="F272" i="30"/>
  <c r="AG271" i="30"/>
  <c r="AE271" i="30"/>
  <c r="J269" i="30"/>
  <c r="G271" i="30"/>
  <c r="I269" i="30"/>
  <c r="F271" i="30"/>
  <c r="H269" i="30"/>
  <c r="E271" i="30"/>
  <c r="AG270" i="30"/>
  <c r="AE270" i="30"/>
  <c r="E270" i="30"/>
  <c r="Q270" i="30"/>
  <c r="R270" i="30"/>
  <c r="K270" i="30"/>
  <c r="U270" i="30"/>
  <c r="V270" i="30"/>
  <c r="N270" i="30"/>
  <c r="W270" i="30"/>
  <c r="X270" i="30"/>
  <c r="Y270" i="30"/>
  <c r="J268" i="30"/>
  <c r="G270" i="30"/>
  <c r="I268" i="30"/>
  <c r="F270" i="30"/>
  <c r="AG269" i="30"/>
  <c r="AE269" i="30"/>
  <c r="AG268" i="30"/>
  <c r="AE268" i="30"/>
  <c r="H268" i="30"/>
  <c r="S268" i="30"/>
  <c r="T268" i="30"/>
  <c r="K268" i="30"/>
  <c r="U268" i="30"/>
  <c r="V268" i="30"/>
  <c r="N268" i="30"/>
  <c r="W268" i="30"/>
  <c r="X268" i="30"/>
  <c r="Y268" i="30"/>
  <c r="Y265" i="30"/>
  <c r="Y261" i="30"/>
  <c r="J261" i="30"/>
  <c r="E261" i="30"/>
  <c r="B261" i="30"/>
  <c r="Y256" i="30"/>
  <c r="J256" i="30"/>
  <c r="E256" i="30"/>
  <c r="B256" i="30"/>
  <c r="Y251" i="30"/>
  <c r="J251" i="30"/>
  <c r="E251" i="30"/>
  <c r="B251" i="30"/>
  <c r="Y246" i="30"/>
  <c r="J246" i="30"/>
  <c r="E246" i="30"/>
  <c r="B246" i="30"/>
  <c r="Y241" i="30"/>
  <c r="J241" i="30"/>
  <c r="E241" i="30"/>
  <c r="B241" i="30"/>
  <c r="Y236" i="30"/>
  <c r="J236" i="30"/>
  <c r="E236" i="30"/>
  <c r="B236" i="30"/>
  <c r="I233" i="30"/>
  <c r="AG231" i="30"/>
  <c r="AE231" i="30"/>
  <c r="P229" i="30"/>
  <c r="M231" i="30"/>
  <c r="O229" i="30"/>
  <c r="L231" i="30"/>
  <c r="N229" i="30"/>
  <c r="K231" i="30"/>
  <c r="P227" i="30"/>
  <c r="J231" i="30"/>
  <c r="O227" i="30"/>
  <c r="I231" i="30"/>
  <c r="N227" i="30"/>
  <c r="H231" i="30"/>
  <c r="P225" i="30"/>
  <c r="G231" i="30"/>
  <c r="O225" i="30"/>
  <c r="F231" i="30"/>
  <c r="N225" i="30"/>
  <c r="E231" i="30"/>
  <c r="AG230" i="30"/>
  <c r="AE230" i="30"/>
  <c r="E230" i="30"/>
  <c r="Q230" i="30"/>
  <c r="R230" i="30"/>
  <c r="H230" i="30"/>
  <c r="S230" i="30"/>
  <c r="T230" i="30"/>
  <c r="K230" i="30"/>
  <c r="U230" i="30"/>
  <c r="V230" i="30"/>
  <c r="Y230" i="30"/>
  <c r="P228" i="30"/>
  <c r="M230" i="30"/>
  <c r="O228" i="30"/>
  <c r="L230" i="30"/>
  <c r="P226" i="30"/>
  <c r="J230" i="30"/>
  <c r="O226" i="30"/>
  <c r="I230" i="30"/>
  <c r="P224" i="30"/>
  <c r="G230" i="30"/>
  <c r="O224" i="30"/>
  <c r="F230" i="30"/>
  <c r="AG229" i="30"/>
  <c r="AE229" i="30"/>
  <c r="M227" i="30"/>
  <c r="J229" i="30"/>
  <c r="L227" i="30"/>
  <c r="I229" i="30"/>
  <c r="K227" i="30"/>
  <c r="H229" i="30"/>
  <c r="M225" i="30"/>
  <c r="G229" i="30"/>
  <c r="L225" i="30"/>
  <c r="F229" i="30"/>
  <c r="K225" i="30"/>
  <c r="E229" i="30"/>
  <c r="AG228" i="30"/>
  <c r="AE228" i="30"/>
  <c r="E228" i="30"/>
  <c r="Q228" i="30"/>
  <c r="R228" i="30"/>
  <c r="H228" i="30"/>
  <c r="S228" i="30"/>
  <c r="T228" i="30"/>
  <c r="N228" i="30"/>
  <c r="W228" i="30"/>
  <c r="X228" i="30"/>
  <c r="Y228" i="30"/>
  <c r="M226" i="30"/>
  <c r="J228" i="30"/>
  <c r="L226" i="30"/>
  <c r="I228" i="30"/>
  <c r="M224" i="30"/>
  <c r="G228" i="30"/>
  <c r="L224" i="30"/>
  <c r="F228" i="30"/>
  <c r="AG227" i="30"/>
  <c r="AE227" i="30"/>
  <c r="J225" i="30"/>
  <c r="G227" i="30"/>
  <c r="I225" i="30"/>
  <c r="F227" i="30"/>
  <c r="H225" i="30"/>
  <c r="E227" i="30"/>
  <c r="AG226" i="30"/>
  <c r="AE226" i="30"/>
  <c r="E226" i="30"/>
  <c r="Q226" i="30"/>
  <c r="R226" i="30"/>
  <c r="K226" i="30"/>
  <c r="U226" i="30"/>
  <c r="V226" i="30"/>
  <c r="N226" i="30"/>
  <c r="W226" i="30"/>
  <c r="X226" i="30"/>
  <c r="Y226" i="30"/>
  <c r="J224" i="30"/>
  <c r="G226" i="30"/>
  <c r="I224" i="30"/>
  <c r="F226" i="30"/>
  <c r="AG225" i="30"/>
  <c r="AE225" i="30"/>
  <c r="AG224" i="30"/>
  <c r="AE224" i="30"/>
  <c r="H224" i="30"/>
  <c r="S224" i="30"/>
  <c r="T224" i="30"/>
  <c r="K224" i="30"/>
  <c r="U224" i="30"/>
  <c r="V224" i="30"/>
  <c r="N224" i="30"/>
  <c r="W224" i="30"/>
  <c r="X224" i="30"/>
  <c r="Y224" i="30"/>
  <c r="Y221" i="30"/>
  <c r="Y217" i="30"/>
  <c r="J217" i="30"/>
  <c r="E217" i="30"/>
  <c r="B217" i="30"/>
  <c r="Y212" i="30"/>
  <c r="J212" i="30"/>
  <c r="E212" i="30"/>
  <c r="B212" i="30"/>
  <c r="Y207" i="30"/>
  <c r="J207" i="30"/>
  <c r="E207" i="30"/>
  <c r="B207" i="30"/>
  <c r="Y202" i="30"/>
  <c r="J202" i="30"/>
  <c r="E202" i="30"/>
  <c r="B202" i="30"/>
  <c r="Y197" i="30"/>
  <c r="J197" i="30"/>
  <c r="E197" i="30"/>
  <c r="B197" i="30"/>
  <c r="Y192" i="30"/>
  <c r="J192" i="30"/>
  <c r="E192" i="30"/>
  <c r="B192" i="30"/>
  <c r="I189" i="30"/>
  <c r="AG187" i="30"/>
  <c r="AE187" i="30"/>
  <c r="P185" i="30"/>
  <c r="M187" i="30"/>
  <c r="O185" i="30"/>
  <c r="L187" i="30"/>
  <c r="N185" i="30"/>
  <c r="K187" i="30"/>
  <c r="P183" i="30"/>
  <c r="J187" i="30"/>
  <c r="O183" i="30"/>
  <c r="I187" i="30"/>
  <c r="N183" i="30"/>
  <c r="H187" i="30"/>
  <c r="P181" i="30"/>
  <c r="G187" i="30"/>
  <c r="O181" i="30"/>
  <c r="F187" i="30"/>
  <c r="N181" i="30"/>
  <c r="E187" i="30"/>
  <c r="AG186" i="30"/>
  <c r="AE186" i="30"/>
  <c r="E186" i="30"/>
  <c r="Q186" i="30"/>
  <c r="R186" i="30"/>
  <c r="H186" i="30"/>
  <c r="S186" i="30"/>
  <c r="T186" i="30"/>
  <c r="K186" i="30"/>
  <c r="U186" i="30"/>
  <c r="V186" i="30"/>
  <c r="Y186" i="30"/>
  <c r="P184" i="30"/>
  <c r="M186" i="30"/>
  <c r="O184" i="30"/>
  <c r="L186" i="30"/>
  <c r="P182" i="30"/>
  <c r="J186" i="30"/>
  <c r="O182" i="30"/>
  <c r="I186" i="30"/>
  <c r="P180" i="30"/>
  <c r="G186" i="30"/>
  <c r="O180" i="30"/>
  <c r="F186" i="30"/>
  <c r="AG185" i="30"/>
  <c r="AE185" i="30"/>
  <c r="M183" i="30"/>
  <c r="J185" i="30"/>
  <c r="L183" i="30"/>
  <c r="I185" i="30"/>
  <c r="K183" i="30"/>
  <c r="H185" i="30"/>
  <c r="M181" i="30"/>
  <c r="G185" i="30"/>
  <c r="L181" i="30"/>
  <c r="F185" i="30"/>
  <c r="K181" i="30"/>
  <c r="E185" i="30"/>
  <c r="AG184" i="30"/>
  <c r="AE184" i="30"/>
  <c r="E184" i="30"/>
  <c r="Q184" i="30"/>
  <c r="R184" i="30"/>
  <c r="H184" i="30"/>
  <c r="S184" i="30"/>
  <c r="T184" i="30"/>
  <c r="N184" i="30"/>
  <c r="W184" i="30"/>
  <c r="X184" i="30"/>
  <c r="Y184" i="30"/>
  <c r="M182" i="30"/>
  <c r="J184" i="30"/>
  <c r="L182" i="30"/>
  <c r="I184" i="30"/>
  <c r="M180" i="30"/>
  <c r="G184" i="30"/>
  <c r="L180" i="30"/>
  <c r="F184" i="30"/>
  <c r="AG183" i="30"/>
  <c r="AE183" i="30"/>
  <c r="J181" i="30"/>
  <c r="G183" i="30"/>
  <c r="I181" i="30"/>
  <c r="F183" i="30"/>
  <c r="H181" i="30"/>
  <c r="E183" i="30"/>
  <c r="AG182" i="30"/>
  <c r="AE182" i="30"/>
  <c r="E182" i="30"/>
  <c r="Q182" i="30"/>
  <c r="R182" i="30"/>
  <c r="K182" i="30"/>
  <c r="U182" i="30"/>
  <c r="V182" i="30"/>
  <c r="N182" i="30"/>
  <c r="W182" i="30"/>
  <c r="X182" i="30"/>
  <c r="Y182" i="30"/>
  <c r="J180" i="30"/>
  <c r="G182" i="30"/>
  <c r="I180" i="30"/>
  <c r="F182" i="30"/>
  <c r="AG181" i="30"/>
  <c r="AE181" i="30"/>
  <c r="AG180" i="30"/>
  <c r="AE180" i="30"/>
  <c r="H180" i="30"/>
  <c r="S180" i="30"/>
  <c r="T180" i="30"/>
  <c r="K180" i="30"/>
  <c r="U180" i="30"/>
  <c r="V180" i="30"/>
  <c r="N180" i="30"/>
  <c r="W180" i="30"/>
  <c r="X180" i="30"/>
  <c r="Y180" i="30"/>
  <c r="Y173" i="30"/>
  <c r="J173" i="30"/>
  <c r="E173" i="30"/>
  <c r="B173" i="30"/>
  <c r="Y168" i="30"/>
  <c r="J168" i="30"/>
  <c r="E168" i="30"/>
  <c r="B168" i="30"/>
  <c r="Y163" i="30"/>
  <c r="J163" i="30"/>
  <c r="E163" i="30"/>
  <c r="B163" i="30"/>
  <c r="Y158" i="30"/>
  <c r="J158" i="30"/>
  <c r="E158" i="30"/>
  <c r="B158" i="30"/>
  <c r="Y153" i="30"/>
  <c r="J153" i="30"/>
  <c r="E153" i="30"/>
  <c r="B153" i="30"/>
  <c r="Y148" i="30"/>
  <c r="J148" i="30"/>
  <c r="E148" i="30"/>
  <c r="B148" i="30"/>
  <c r="I145" i="30"/>
  <c r="AG143" i="30"/>
  <c r="AE143" i="30"/>
  <c r="P141" i="30"/>
  <c r="M143" i="30"/>
  <c r="O141" i="30"/>
  <c r="L143" i="30"/>
  <c r="N141" i="30"/>
  <c r="K143" i="30"/>
  <c r="P139" i="30"/>
  <c r="J143" i="30"/>
  <c r="O139" i="30"/>
  <c r="I143" i="30"/>
  <c r="N139" i="30"/>
  <c r="H143" i="30"/>
  <c r="P137" i="30"/>
  <c r="G143" i="30"/>
  <c r="O137" i="30"/>
  <c r="F143" i="30"/>
  <c r="N137" i="30"/>
  <c r="E143" i="30"/>
  <c r="AG142" i="30"/>
  <c r="AE142" i="30"/>
  <c r="E142" i="30"/>
  <c r="Q142" i="30"/>
  <c r="R142" i="30"/>
  <c r="H142" i="30"/>
  <c r="S142" i="30"/>
  <c r="T142" i="30"/>
  <c r="K142" i="30"/>
  <c r="U142" i="30"/>
  <c r="V142" i="30"/>
  <c r="Y142" i="30"/>
  <c r="P140" i="30"/>
  <c r="M142" i="30"/>
  <c r="O140" i="30"/>
  <c r="L142" i="30"/>
  <c r="P138" i="30"/>
  <c r="J142" i="30"/>
  <c r="O138" i="30"/>
  <c r="I142" i="30"/>
  <c r="P136" i="30"/>
  <c r="G142" i="30"/>
  <c r="O136" i="30"/>
  <c r="F142" i="30"/>
  <c r="AG141" i="30"/>
  <c r="AE141" i="30"/>
  <c r="M139" i="30"/>
  <c r="J141" i="30"/>
  <c r="L139" i="30"/>
  <c r="I141" i="30"/>
  <c r="K139" i="30"/>
  <c r="H141" i="30"/>
  <c r="M137" i="30"/>
  <c r="G141" i="30"/>
  <c r="L137" i="30"/>
  <c r="F141" i="30"/>
  <c r="K137" i="30"/>
  <c r="E141" i="30"/>
  <c r="AG140" i="30"/>
  <c r="AE140" i="30"/>
  <c r="E140" i="30"/>
  <c r="Q140" i="30"/>
  <c r="R140" i="30"/>
  <c r="H140" i="30"/>
  <c r="S140" i="30"/>
  <c r="T140" i="30"/>
  <c r="N140" i="30"/>
  <c r="W140" i="30"/>
  <c r="X140" i="30"/>
  <c r="Y140" i="30"/>
  <c r="M138" i="30"/>
  <c r="J140" i="30"/>
  <c r="L138" i="30"/>
  <c r="I140" i="30"/>
  <c r="M136" i="30"/>
  <c r="G140" i="30"/>
  <c r="L136" i="30"/>
  <c r="F140" i="30"/>
  <c r="AG139" i="30"/>
  <c r="AE139" i="30"/>
  <c r="J137" i="30"/>
  <c r="G139" i="30"/>
  <c r="I137" i="30"/>
  <c r="F139" i="30"/>
  <c r="H137" i="30"/>
  <c r="E139" i="30"/>
  <c r="AG138" i="30"/>
  <c r="AE138" i="30"/>
  <c r="E138" i="30"/>
  <c r="Q138" i="30"/>
  <c r="R138" i="30"/>
  <c r="K138" i="30"/>
  <c r="U138" i="30"/>
  <c r="V138" i="30"/>
  <c r="N138" i="30"/>
  <c r="W138" i="30"/>
  <c r="X138" i="30"/>
  <c r="Y138" i="30"/>
  <c r="J136" i="30"/>
  <c r="G138" i="30"/>
  <c r="I136" i="30"/>
  <c r="F138" i="30"/>
  <c r="AG137" i="30"/>
  <c r="AE137" i="30"/>
  <c r="AG136" i="30"/>
  <c r="AE136" i="30"/>
  <c r="H136" i="30"/>
  <c r="S136" i="30"/>
  <c r="T136" i="30"/>
  <c r="K136" i="30"/>
  <c r="U136" i="30"/>
  <c r="V136" i="30"/>
  <c r="N136" i="30"/>
  <c r="W136" i="30"/>
  <c r="X136" i="30"/>
  <c r="Y136" i="30"/>
  <c r="Y133" i="30"/>
  <c r="B45" i="30"/>
  <c r="B89" i="30"/>
  <c r="B133" i="30"/>
  <c r="Y129" i="30"/>
  <c r="J129" i="30"/>
  <c r="E129" i="30"/>
  <c r="B129" i="30"/>
  <c r="Y124" i="30"/>
  <c r="J124" i="30"/>
  <c r="E124" i="30"/>
  <c r="B124" i="30"/>
  <c r="Y119" i="30"/>
  <c r="J119" i="30"/>
  <c r="E119" i="30"/>
  <c r="B119" i="30"/>
  <c r="Y114" i="30"/>
  <c r="J114" i="30"/>
  <c r="E114" i="30"/>
  <c r="B114" i="30"/>
  <c r="Y109" i="30"/>
  <c r="J109" i="30"/>
  <c r="E109" i="30"/>
  <c r="B109" i="30"/>
  <c r="Y104" i="30"/>
  <c r="J104" i="30"/>
  <c r="E104" i="30"/>
  <c r="B104" i="30"/>
  <c r="I101" i="30"/>
  <c r="AG99" i="30"/>
  <c r="AE99" i="30"/>
  <c r="P97" i="30"/>
  <c r="M99" i="30"/>
  <c r="O97" i="30"/>
  <c r="L99" i="30"/>
  <c r="N97" i="30"/>
  <c r="K99" i="30"/>
  <c r="P95" i="30"/>
  <c r="J99" i="30"/>
  <c r="O95" i="30"/>
  <c r="I99" i="30"/>
  <c r="N95" i="30"/>
  <c r="H99" i="30"/>
  <c r="P93" i="30"/>
  <c r="G99" i="30"/>
  <c r="O93" i="30"/>
  <c r="F99" i="30"/>
  <c r="N93" i="30"/>
  <c r="E99" i="30"/>
  <c r="AG98" i="30"/>
  <c r="AE98" i="30"/>
  <c r="E98" i="30"/>
  <c r="Q98" i="30"/>
  <c r="R98" i="30"/>
  <c r="H98" i="30"/>
  <c r="S98" i="30"/>
  <c r="T98" i="30"/>
  <c r="K98" i="30"/>
  <c r="U98" i="30"/>
  <c r="V98" i="30"/>
  <c r="Y98" i="30"/>
  <c r="P96" i="30"/>
  <c r="M98" i="30"/>
  <c r="O96" i="30"/>
  <c r="L98" i="30"/>
  <c r="P94" i="30"/>
  <c r="J98" i="30"/>
  <c r="O94" i="30"/>
  <c r="I98" i="30"/>
  <c r="P92" i="30"/>
  <c r="G98" i="30"/>
  <c r="O92" i="30"/>
  <c r="F98" i="30"/>
  <c r="AG97" i="30"/>
  <c r="AE97" i="30"/>
  <c r="M95" i="30"/>
  <c r="J97" i="30"/>
  <c r="L95" i="30"/>
  <c r="I97" i="30"/>
  <c r="K95" i="30"/>
  <c r="H97" i="30"/>
  <c r="M93" i="30"/>
  <c r="G97" i="30"/>
  <c r="L93" i="30"/>
  <c r="F97" i="30"/>
  <c r="K93" i="30"/>
  <c r="E97" i="30"/>
  <c r="AG96" i="30"/>
  <c r="AE96" i="30"/>
  <c r="E96" i="30"/>
  <c r="Q96" i="30"/>
  <c r="R96" i="30"/>
  <c r="H96" i="30"/>
  <c r="S96" i="30"/>
  <c r="T96" i="30"/>
  <c r="N96" i="30"/>
  <c r="W96" i="30"/>
  <c r="X96" i="30"/>
  <c r="Y96" i="30"/>
  <c r="M94" i="30"/>
  <c r="J96" i="30"/>
  <c r="L94" i="30"/>
  <c r="I96" i="30"/>
  <c r="M92" i="30"/>
  <c r="G96" i="30"/>
  <c r="L92" i="30"/>
  <c r="F96" i="30"/>
  <c r="AG95" i="30"/>
  <c r="AE95" i="30"/>
  <c r="J93" i="30"/>
  <c r="G95" i="30"/>
  <c r="I93" i="30"/>
  <c r="F95" i="30"/>
  <c r="H93" i="30"/>
  <c r="E95" i="30"/>
  <c r="AG94" i="30"/>
  <c r="AE94" i="30"/>
  <c r="E94" i="30"/>
  <c r="Q94" i="30"/>
  <c r="R94" i="30"/>
  <c r="K94" i="30"/>
  <c r="U94" i="30"/>
  <c r="V94" i="30"/>
  <c r="N94" i="30"/>
  <c r="W94" i="30"/>
  <c r="X94" i="30"/>
  <c r="Y94" i="30"/>
  <c r="J92" i="30"/>
  <c r="G94" i="30"/>
  <c r="I92" i="30"/>
  <c r="F94" i="30"/>
  <c r="AG93" i="30"/>
  <c r="AE93" i="30"/>
  <c r="AG92" i="30"/>
  <c r="AE92" i="30"/>
  <c r="H92" i="30"/>
  <c r="S92" i="30"/>
  <c r="T92" i="30"/>
  <c r="K92" i="30"/>
  <c r="U92" i="30"/>
  <c r="V92" i="30"/>
  <c r="N92" i="30"/>
  <c r="W92" i="30"/>
  <c r="X92" i="30"/>
  <c r="Y92" i="30"/>
  <c r="Y89" i="30"/>
  <c r="Y85" i="30"/>
  <c r="J85" i="30"/>
  <c r="E85" i="30"/>
  <c r="B85" i="30"/>
  <c r="Y80" i="30"/>
  <c r="J80" i="30"/>
  <c r="E80" i="30"/>
  <c r="B80" i="30"/>
  <c r="Y75" i="30"/>
  <c r="J75" i="30"/>
  <c r="E75" i="30"/>
  <c r="B75" i="30"/>
  <c r="Y70" i="30"/>
  <c r="J70" i="30"/>
  <c r="E70" i="30"/>
  <c r="B70" i="30"/>
  <c r="Y65" i="30"/>
  <c r="J65" i="30"/>
  <c r="E65" i="30"/>
  <c r="B65" i="30"/>
  <c r="Y60" i="30"/>
  <c r="J60" i="30"/>
  <c r="E60" i="30"/>
  <c r="B60" i="30"/>
  <c r="I57" i="30"/>
  <c r="AG55" i="30"/>
  <c r="AE55" i="30"/>
  <c r="P53" i="30"/>
  <c r="M55" i="30"/>
  <c r="O53" i="30"/>
  <c r="L55" i="30"/>
  <c r="N53" i="30"/>
  <c r="K55" i="30"/>
  <c r="P51" i="30"/>
  <c r="J55" i="30"/>
  <c r="O51" i="30"/>
  <c r="I55" i="30"/>
  <c r="N51" i="30"/>
  <c r="H55" i="30"/>
  <c r="P49" i="30"/>
  <c r="G55" i="30"/>
  <c r="O49" i="30"/>
  <c r="F55" i="30"/>
  <c r="N49" i="30"/>
  <c r="E55" i="30"/>
  <c r="AG54" i="30"/>
  <c r="AE54" i="30"/>
  <c r="E54" i="30"/>
  <c r="Q54" i="30"/>
  <c r="R54" i="30"/>
  <c r="H54" i="30"/>
  <c r="S54" i="30"/>
  <c r="T54" i="30"/>
  <c r="K54" i="30"/>
  <c r="U54" i="30"/>
  <c r="V54" i="30"/>
  <c r="Y54" i="30"/>
  <c r="P52" i="30"/>
  <c r="M54" i="30"/>
  <c r="O52" i="30"/>
  <c r="L54" i="30"/>
  <c r="P50" i="30"/>
  <c r="J54" i="30"/>
  <c r="O50" i="30"/>
  <c r="I54" i="30"/>
  <c r="P48" i="30"/>
  <c r="G54" i="30"/>
  <c r="O48" i="30"/>
  <c r="F54" i="30"/>
  <c r="AG53" i="30"/>
  <c r="AE53" i="30"/>
  <c r="M51" i="30"/>
  <c r="J53" i="30"/>
  <c r="L51" i="30"/>
  <c r="I53" i="30"/>
  <c r="K51" i="30"/>
  <c r="H53" i="30"/>
  <c r="M49" i="30"/>
  <c r="G53" i="30"/>
  <c r="L49" i="30"/>
  <c r="F53" i="30"/>
  <c r="K49" i="30"/>
  <c r="E53" i="30"/>
  <c r="AG52" i="30"/>
  <c r="AE52" i="30"/>
  <c r="E52" i="30"/>
  <c r="Q52" i="30"/>
  <c r="R52" i="30"/>
  <c r="H52" i="30"/>
  <c r="S52" i="30"/>
  <c r="T52" i="30"/>
  <c r="N52" i="30"/>
  <c r="W52" i="30"/>
  <c r="X52" i="30"/>
  <c r="Y52" i="30"/>
  <c r="M50" i="30"/>
  <c r="J52" i="30"/>
  <c r="L50" i="30"/>
  <c r="I52" i="30"/>
  <c r="M48" i="30"/>
  <c r="G52" i="30"/>
  <c r="L48" i="30"/>
  <c r="F52" i="30"/>
  <c r="AG51" i="30"/>
  <c r="AE51" i="30"/>
  <c r="J49" i="30"/>
  <c r="G51" i="30"/>
  <c r="I49" i="30"/>
  <c r="F51" i="30"/>
  <c r="H49" i="30"/>
  <c r="E51" i="30"/>
  <c r="AG50" i="30"/>
  <c r="AE50" i="30"/>
  <c r="E50" i="30"/>
  <c r="Q50" i="30"/>
  <c r="R50" i="30"/>
  <c r="K50" i="30"/>
  <c r="U50" i="30"/>
  <c r="V50" i="30"/>
  <c r="N50" i="30"/>
  <c r="W50" i="30"/>
  <c r="X50" i="30"/>
  <c r="Y50" i="30"/>
  <c r="J48" i="30"/>
  <c r="G50" i="30"/>
  <c r="I48" i="30"/>
  <c r="F50" i="30"/>
  <c r="AG49" i="30"/>
  <c r="AE49" i="30"/>
  <c r="AG48" i="30"/>
  <c r="AE48" i="30"/>
  <c r="H48" i="30"/>
  <c r="S48" i="30"/>
  <c r="T48" i="30"/>
  <c r="K48" i="30"/>
  <c r="U48" i="30"/>
  <c r="V48" i="30"/>
  <c r="N48" i="30"/>
  <c r="W48" i="30"/>
  <c r="X48" i="30"/>
  <c r="Y48" i="30"/>
  <c r="Y45" i="30"/>
  <c r="Y41" i="30"/>
  <c r="J41" i="30"/>
  <c r="E41" i="30"/>
  <c r="B41" i="30"/>
  <c r="Y36" i="30"/>
  <c r="J36" i="30"/>
  <c r="E36" i="30"/>
  <c r="B36" i="30"/>
  <c r="Y31" i="30"/>
  <c r="J31" i="30"/>
  <c r="E31" i="30"/>
  <c r="B31" i="30"/>
  <c r="Y26" i="30"/>
  <c r="J26" i="30"/>
  <c r="E26" i="30"/>
  <c r="B26" i="30"/>
  <c r="Y21" i="30"/>
  <c r="J21" i="30"/>
  <c r="E21" i="30"/>
  <c r="B21" i="30"/>
  <c r="Y16" i="30"/>
  <c r="J16" i="30"/>
  <c r="E16" i="30"/>
  <c r="B16" i="30"/>
  <c r="I13" i="30"/>
  <c r="AG11" i="30"/>
  <c r="AE11" i="30"/>
  <c r="P9" i="30"/>
  <c r="M11" i="30"/>
  <c r="O9" i="30"/>
  <c r="L11" i="30"/>
  <c r="N9" i="30"/>
  <c r="K11" i="30"/>
  <c r="P7" i="30"/>
  <c r="J11" i="30"/>
  <c r="O7" i="30"/>
  <c r="I11" i="30"/>
  <c r="N7" i="30"/>
  <c r="H11" i="30"/>
  <c r="P5" i="30"/>
  <c r="G11" i="30"/>
  <c r="O5" i="30"/>
  <c r="F11" i="30"/>
  <c r="N5" i="30"/>
  <c r="E11" i="30"/>
  <c r="AG10" i="30"/>
  <c r="AE10" i="30"/>
  <c r="E10" i="30"/>
  <c r="Q10" i="30"/>
  <c r="R10" i="30"/>
  <c r="H10" i="30"/>
  <c r="S10" i="30"/>
  <c r="T10" i="30"/>
  <c r="K10" i="30"/>
  <c r="U10" i="30"/>
  <c r="V10" i="30"/>
  <c r="Y10" i="30"/>
  <c r="P8" i="30"/>
  <c r="M10" i="30"/>
  <c r="O8" i="30"/>
  <c r="L10" i="30"/>
  <c r="P6" i="30"/>
  <c r="J10" i="30"/>
  <c r="O6" i="30"/>
  <c r="I10" i="30"/>
  <c r="P4" i="30"/>
  <c r="G10" i="30"/>
  <c r="O4" i="30"/>
  <c r="F10" i="30"/>
  <c r="AG9" i="30"/>
  <c r="AE9" i="30"/>
  <c r="M7" i="30"/>
  <c r="J9" i="30"/>
  <c r="L7" i="30"/>
  <c r="I9" i="30"/>
  <c r="K7" i="30"/>
  <c r="H9" i="30"/>
  <c r="M5" i="30"/>
  <c r="G9" i="30"/>
  <c r="L5" i="30"/>
  <c r="F9" i="30"/>
  <c r="K5" i="30"/>
  <c r="E9" i="30"/>
  <c r="AG8" i="30"/>
  <c r="AE8" i="30"/>
  <c r="E8" i="30"/>
  <c r="Q8" i="30"/>
  <c r="R8" i="30"/>
  <c r="H8" i="30"/>
  <c r="S8" i="30"/>
  <c r="T8" i="30"/>
  <c r="N8" i="30"/>
  <c r="W8" i="30"/>
  <c r="X8" i="30"/>
  <c r="Y8" i="30"/>
  <c r="M6" i="30"/>
  <c r="J8" i="30"/>
  <c r="L6" i="30"/>
  <c r="I8" i="30"/>
  <c r="M4" i="30"/>
  <c r="G8" i="30"/>
  <c r="L4" i="30"/>
  <c r="F8" i="30"/>
  <c r="AG7" i="30"/>
  <c r="AE7" i="30"/>
  <c r="J5" i="30"/>
  <c r="G7" i="30"/>
  <c r="I5" i="30"/>
  <c r="F7" i="30"/>
  <c r="H5" i="30"/>
  <c r="E7" i="30"/>
  <c r="AG6" i="30"/>
  <c r="AE6" i="30"/>
  <c r="E6" i="30"/>
  <c r="Q6" i="30"/>
  <c r="R6" i="30"/>
  <c r="K6" i="30"/>
  <c r="U6" i="30"/>
  <c r="V6" i="30"/>
  <c r="N6" i="30"/>
  <c r="W6" i="30"/>
  <c r="X6" i="30"/>
  <c r="Y6" i="30"/>
  <c r="J4" i="30"/>
  <c r="G6" i="30"/>
  <c r="I4" i="30"/>
  <c r="F6" i="30"/>
  <c r="AG5" i="30"/>
  <c r="AE5" i="30"/>
  <c r="AG4" i="30"/>
  <c r="AE4" i="30"/>
  <c r="H4" i="30"/>
  <c r="S4" i="30"/>
  <c r="T4" i="30"/>
  <c r="K4" i="30"/>
  <c r="U4" i="30"/>
  <c r="V4" i="30"/>
  <c r="N4" i="30"/>
  <c r="W4" i="30"/>
  <c r="X4" i="30"/>
  <c r="Y4" i="30"/>
  <c r="Y26" i="28"/>
  <c r="J26" i="28"/>
  <c r="E26" i="28"/>
  <c r="B26" i="28"/>
  <c r="Y21" i="28"/>
  <c r="J21" i="28"/>
  <c r="E21" i="28"/>
  <c r="B21" i="28"/>
  <c r="Y16" i="28"/>
  <c r="J16" i="28"/>
  <c r="E16" i="28"/>
  <c r="B16" i="28"/>
  <c r="I13" i="28"/>
  <c r="AG11" i="28"/>
  <c r="AE11" i="28"/>
  <c r="M11" i="28"/>
  <c r="L11" i="28"/>
  <c r="K11" i="28"/>
  <c r="J11" i="28"/>
  <c r="I11" i="28"/>
  <c r="H11" i="28"/>
  <c r="G11" i="28"/>
  <c r="F11" i="28"/>
  <c r="E11" i="28"/>
  <c r="AG10" i="28"/>
  <c r="AE10" i="28"/>
  <c r="E10" i="28"/>
  <c r="Q10" i="28"/>
  <c r="R10" i="28"/>
  <c r="H10" i="28"/>
  <c r="S10" i="28"/>
  <c r="T10" i="28"/>
  <c r="K10" i="28"/>
  <c r="U10" i="28"/>
  <c r="V10" i="28"/>
  <c r="Y10" i="28"/>
  <c r="M10" i="28"/>
  <c r="L10" i="28"/>
  <c r="J10" i="28"/>
  <c r="I10" i="28"/>
  <c r="G10" i="28"/>
  <c r="F10" i="28"/>
  <c r="AG9" i="28"/>
  <c r="AE9" i="28"/>
  <c r="M7" i="28"/>
  <c r="J9" i="28"/>
  <c r="L7" i="28"/>
  <c r="I9" i="28"/>
  <c r="K7" i="28"/>
  <c r="H9" i="28"/>
  <c r="M5" i="28"/>
  <c r="G9" i="28"/>
  <c r="L5" i="28"/>
  <c r="F9" i="28"/>
  <c r="K5" i="28"/>
  <c r="E9" i="28"/>
  <c r="AG8" i="28"/>
  <c r="AE8" i="28"/>
  <c r="E8" i="28"/>
  <c r="Q8" i="28"/>
  <c r="R8" i="28"/>
  <c r="H8" i="28"/>
  <c r="S8" i="28"/>
  <c r="T8" i="28"/>
  <c r="W8" i="28"/>
  <c r="X8" i="28"/>
  <c r="Y8" i="28"/>
  <c r="M6" i="28"/>
  <c r="J8" i="28"/>
  <c r="L6" i="28"/>
  <c r="I8" i="28"/>
  <c r="M4" i="28"/>
  <c r="G8" i="28"/>
  <c r="L4" i="28"/>
  <c r="F8" i="28"/>
  <c r="AG7" i="28"/>
  <c r="AE7" i="28"/>
  <c r="J5" i="28"/>
  <c r="G7" i="28"/>
  <c r="I5" i="28"/>
  <c r="F7" i="28"/>
  <c r="H5" i="28"/>
  <c r="E7" i="28"/>
  <c r="AG6" i="28"/>
  <c r="AE6" i="28"/>
  <c r="E6" i="28"/>
  <c r="Q6" i="28"/>
  <c r="R6" i="28"/>
  <c r="K6" i="28"/>
  <c r="U6" i="28"/>
  <c r="V6" i="28"/>
  <c r="W6" i="28"/>
  <c r="X6" i="28"/>
  <c r="Y6" i="28"/>
  <c r="J4" i="28"/>
  <c r="G6" i="28"/>
  <c r="I4" i="28"/>
  <c r="F6" i="28"/>
  <c r="AG5" i="28"/>
  <c r="AE5" i="28"/>
  <c r="AG4" i="28"/>
  <c r="AE4" i="28"/>
  <c r="H4" i="28"/>
  <c r="S4" i="28"/>
  <c r="T4" i="28"/>
  <c r="K4" i="28"/>
  <c r="U4" i="28"/>
  <c r="V4" i="28"/>
  <c r="W4" i="28"/>
  <c r="X4" i="28"/>
  <c r="Y4" i="28"/>
  <c r="Y1" i="28"/>
  <c r="Y26" i="27"/>
  <c r="J26" i="27"/>
  <c r="E26" i="27"/>
  <c r="B26" i="27"/>
  <c r="Y21" i="27"/>
  <c r="J21" i="27"/>
  <c r="E21" i="27"/>
  <c r="B21" i="27"/>
  <c r="Y16" i="27"/>
  <c r="J16" i="27"/>
  <c r="E16" i="27"/>
  <c r="B16" i="27"/>
  <c r="I13" i="27"/>
  <c r="AG11" i="27"/>
  <c r="AE11" i="27"/>
  <c r="M11" i="27"/>
  <c r="L11" i="27"/>
  <c r="K11" i="27"/>
  <c r="J11" i="27"/>
  <c r="I11" i="27"/>
  <c r="H11" i="27"/>
  <c r="G11" i="27"/>
  <c r="F11" i="27"/>
  <c r="E11" i="27"/>
  <c r="AG10" i="27"/>
  <c r="AE10" i="27"/>
  <c r="E10" i="27"/>
  <c r="Q10" i="27"/>
  <c r="R10" i="27"/>
  <c r="H10" i="27"/>
  <c r="S10" i="27"/>
  <c r="T10" i="27"/>
  <c r="K10" i="27"/>
  <c r="U10" i="27"/>
  <c r="V10" i="27"/>
  <c r="Y10" i="27"/>
  <c r="M10" i="27"/>
  <c r="L10" i="27"/>
  <c r="J10" i="27"/>
  <c r="I10" i="27"/>
  <c r="G10" i="27"/>
  <c r="F10" i="27"/>
  <c r="AG9" i="27"/>
  <c r="AE9" i="27"/>
  <c r="M7" i="27"/>
  <c r="J9" i="27"/>
  <c r="L7" i="27"/>
  <c r="I9" i="27"/>
  <c r="K7" i="27"/>
  <c r="H9" i="27"/>
  <c r="M5" i="27"/>
  <c r="G9" i="27"/>
  <c r="L5" i="27"/>
  <c r="F9" i="27"/>
  <c r="K5" i="27"/>
  <c r="E9" i="27"/>
  <c r="AG8" i="27"/>
  <c r="AE8" i="27"/>
  <c r="E8" i="27"/>
  <c r="Q8" i="27"/>
  <c r="R8" i="27"/>
  <c r="H8" i="27"/>
  <c r="S8" i="27"/>
  <c r="T8" i="27"/>
  <c r="W8" i="27"/>
  <c r="X8" i="27"/>
  <c r="Y8" i="27"/>
  <c r="M6" i="27"/>
  <c r="J8" i="27"/>
  <c r="L6" i="27"/>
  <c r="I8" i="27"/>
  <c r="M4" i="27"/>
  <c r="G8" i="27"/>
  <c r="L4" i="27"/>
  <c r="F8" i="27"/>
  <c r="AG7" i="27"/>
  <c r="AE7" i="27"/>
  <c r="J5" i="27"/>
  <c r="G7" i="27"/>
  <c r="I5" i="27"/>
  <c r="F7" i="27"/>
  <c r="H5" i="27"/>
  <c r="E7" i="27"/>
  <c r="AG6" i="27"/>
  <c r="AE6" i="27"/>
  <c r="E6" i="27"/>
  <c r="Q6" i="27"/>
  <c r="R6" i="27"/>
  <c r="K6" i="27"/>
  <c r="U6" i="27"/>
  <c r="V6" i="27"/>
  <c r="W6" i="27"/>
  <c r="X6" i="27"/>
  <c r="Y6" i="27"/>
  <c r="J4" i="27"/>
  <c r="G6" i="27"/>
  <c r="I4" i="27"/>
  <c r="F6" i="27"/>
  <c r="AG5" i="27"/>
  <c r="AE5" i="27"/>
  <c r="AG4" i="27"/>
  <c r="AE4" i="27"/>
  <c r="H4" i="27"/>
  <c r="S4" i="27"/>
  <c r="T4" i="27"/>
  <c r="K4" i="27"/>
  <c r="U4" i="27"/>
  <c r="V4" i="27"/>
  <c r="W4" i="27"/>
  <c r="X4" i="27"/>
  <c r="Y4" i="27"/>
  <c r="Y1" i="27"/>
  <c r="AJ155" i="17"/>
  <c r="AJ154" i="17"/>
  <c r="H205" i="17"/>
  <c r="S11" i="13"/>
  <c r="P13" i="13"/>
  <c r="R11" i="13"/>
  <c r="O13" i="13"/>
  <c r="Q11" i="13"/>
  <c r="N13" i="13"/>
  <c r="M13" i="13"/>
  <c r="L13" i="13"/>
  <c r="K13" i="13"/>
  <c r="J13" i="13"/>
  <c r="I13" i="13"/>
  <c r="H13" i="13"/>
  <c r="G13" i="13"/>
  <c r="F13" i="13"/>
  <c r="E13" i="13"/>
  <c r="S10" i="13"/>
  <c r="P12" i="13"/>
  <c r="R10" i="13"/>
  <c r="O12" i="13"/>
  <c r="N12" i="13"/>
  <c r="M12" i="13"/>
  <c r="L12" i="13"/>
  <c r="K12" i="13"/>
  <c r="J12" i="13"/>
  <c r="I12" i="13"/>
  <c r="H12" i="13"/>
  <c r="G12" i="13"/>
  <c r="F12" i="13"/>
  <c r="E12" i="13"/>
  <c r="P9" i="13"/>
  <c r="M11" i="13"/>
  <c r="O9" i="13"/>
  <c r="L11" i="13"/>
  <c r="N9" i="13"/>
  <c r="K11" i="13"/>
  <c r="J11" i="13"/>
  <c r="I11" i="13"/>
  <c r="H11" i="13"/>
  <c r="P5" i="13"/>
  <c r="G11" i="13"/>
  <c r="O5" i="13"/>
  <c r="F11" i="13"/>
  <c r="N5" i="13"/>
  <c r="E11" i="13"/>
  <c r="Q10" i="13"/>
  <c r="P8" i="13"/>
  <c r="M10" i="13"/>
  <c r="O8" i="13"/>
  <c r="L10" i="13"/>
  <c r="K10" i="13"/>
  <c r="P6" i="13"/>
  <c r="J10" i="13"/>
  <c r="O6" i="13"/>
  <c r="I10" i="13"/>
  <c r="H10" i="13"/>
  <c r="P4" i="13"/>
  <c r="G10" i="13"/>
  <c r="O4" i="13"/>
  <c r="F10" i="13"/>
  <c r="E10" i="13"/>
  <c r="J9" i="13"/>
  <c r="I9" i="13"/>
  <c r="H9" i="13"/>
  <c r="G9" i="13"/>
  <c r="F9" i="13"/>
  <c r="E9" i="13"/>
  <c r="N8" i="13"/>
  <c r="M6" i="13"/>
  <c r="J8" i="13"/>
  <c r="L6" i="13"/>
  <c r="I8" i="13"/>
  <c r="H8" i="13"/>
  <c r="M4" i="13"/>
  <c r="G8" i="13"/>
  <c r="L4" i="13"/>
  <c r="F8" i="13"/>
  <c r="E8" i="13"/>
  <c r="G7" i="13"/>
  <c r="F7" i="13"/>
  <c r="E7" i="13"/>
  <c r="N6" i="13"/>
  <c r="K6" i="13"/>
  <c r="J4" i="13"/>
  <c r="G6" i="13"/>
  <c r="I4" i="13"/>
  <c r="F6" i="13"/>
  <c r="E6" i="13"/>
  <c r="N4" i="13"/>
  <c r="K4" i="13"/>
  <c r="H4" i="13"/>
  <c r="P33" i="17"/>
  <c r="J33" i="17"/>
  <c r="J23" i="20"/>
  <c r="V197" i="25"/>
  <c r="U197" i="25"/>
  <c r="T197" i="25"/>
  <c r="S197" i="25"/>
  <c r="R197" i="25"/>
  <c r="Q197" i="25"/>
  <c r="X195" i="25"/>
  <c r="W195" i="25"/>
  <c r="T195" i="25"/>
  <c r="S195" i="25"/>
  <c r="R195" i="25"/>
  <c r="Q195" i="25"/>
  <c r="X193" i="25"/>
  <c r="W193" i="25"/>
  <c r="V193" i="25"/>
  <c r="U193" i="25"/>
  <c r="R193" i="25"/>
  <c r="Q193" i="25"/>
  <c r="X191" i="25"/>
  <c r="W191" i="25"/>
  <c r="V191" i="25"/>
  <c r="U191" i="25"/>
  <c r="T191" i="25"/>
  <c r="S191" i="25"/>
  <c r="V153" i="25"/>
  <c r="U153" i="25"/>
  <c r="T153" i="25"/>
  <c r="S153" i="25"/>
  <c r="R153" i="25"/>
  <c r="Q153" i="25"/>
  <c r="X151" i="25"/>
  <c r="W151" i="25"/>
  <c r="T151" i="25"/>
  <c r="S151" i="25"/>
  <c r="R151" i="25"/>
  <c r="Q151" i="25"/>
  <c r="X149" i="25"/>
  <c r="W149" i="25"/>
  <c r="V149" i="25"/>
  <c r="U149" i="25"/>
  <c r="R149" i="25"/>
  <c r="Q149" i="25"/>
  <c r="X147" i="25"/>
  <c r="W147" i="25"/>
  <c r="V147" i="25"/>
  <c r="U147" i="25"/>
  <c r="T147" i="25"/>
  <c r="S147" i="25"/>
  <c r="V109" i="25"/>
  <c r="U109" i="25"/>
  <c r="T109" i="25"/>
  <c r="S109" i="25"/>
  <c r="R109" i="25"/>
  <c r="Q109" i="25"/>
  <c r="X107" i="25"/>
  <c r="W107" i="25"/>
  <c r="T107" i="25"/>
  <c r="S107" i="25"/>
  <c r="R107" i="25"/>
  <c r="Q107" i="25"/>
  <c r="X105" i="25"/>
  <c r="W105" i="25"/>
  <c r="V105" i="25"/>
  <c r="U105" i="25"/>
  <c r="R105" i="25"/>
  <c r="Q105" i="25"/>
  <c r="X103" i="25"/>
  <c r="W103" i="25"/>
  <c r="V103" i="25"/>
  <c r="U103" i="25"/>
  <c r="T103" i="25"/>
  <c r="S103" i="25"/>
  <c r="AK92" i="25"/>
  <c r="AJ92" i="25"/>
  <c r="AK90" i="25"/>
  <c r="AJ90" i="25"/>
  <c r="AK88" i="25"/>
  <c r="AJ88" i="25"/>
  <c r="AK86" i="25"/>
  <c r="AJ86" i="25"/>
  <c r="AK84" i="25"/>
  <c r="AJ84" i="25"/>
  <c r="AK82" i="25"/>
  <c r="AJ82" i="25"/>
  <c r="Y82" i="25"/>
  <c r="B82" i="25"/>
  <c r="AK80" i="25"/>
  <c r="AJ80" i="25"/>
  <c r="AK78" i="25"/>
  <c r="AJ78" i="25"/>
  <c r="AK71" i="25"/>
  <c r="AJ71" i="25"/>
  <c r="AK69" i="25"/>
  <c r="AJ69" i="25"/>
  <c r="AK67" i="25"/>
  <c r="AJ67" i="25"/>
  <c r="AK65" i="25"/>
  <c r="AJ65" i="25"/>
  <c r="AK63" i="25"/>
  <c r="AJ63" i="25"/>
  <c r="AK61" i="25"/>
  <c r="AJ61" i="25"/>
  <c r="AK59" i="25"/>
  <c r="AJ59" i="25"/>
  <c r="AK57" i="25"/>
  <c r="AJ57" i="25"/>
  <c r="AK55" i="25"/>
  <c r="AJ55" i="25"/>
  <c r="AK53" i="25"/>
  <c r="AJ53" i="25"/>
  <c r="AK51" i="25"/>
  <c r="AJ51" i="25"/>
  <c r="AK49" i="25"/>
  <c r="AJ49" i="25"/>
  <c r="Y48" i="25"/>
  <c r="B48" i="25"/>
  <c r="AK47" i="25"/>
  <c r="AJ47" i="25"/>
  <c r="AK45" i="25"/>
  <c r="AJ45" i="25"/>
  <c r="AK43" i="25"/>
  <c r="AJ43" i="25"/>
  <c r="AK41" i="25"/>
  <c r="AJ41" i="25"/>
  <c r="D37" i="25"/>
  <c r="AK36" i="25"/>
  <c r="AJ36" i="25"/>
  <c r="AK34" i="25"/>
  <c r="AJ34" i="25"/>
  <c r="AK32" i="25"/>
  <c r="AJ32" i="25"/>
  <c r="AK30" i="25"/>
  <c r="AJ30" i="25"/>
  <c r="AK28" i="25"/>
  <c r="AJ28" i="25"/>
  <c r="AK26" i="25"/>
  <c r="AJ26" i="25"/>
  <c r="AK24" i="25"/>
  <c r="AJ24" i="25"/>
  <c r="AK22" i="25"/>
  <c r="AJ22" i="25"/>
  <c r="AK20" i="25"/>
  <c r="AJ20" i="25"/>
  <c r="AK18" i="25"/>
  <c r="AJ18" i="25"/>
  <c r="AK16" i="25"/>
  <c r="AJ16" i="25"/>
  <c r="AK14" i="25"/>
  <c r="AJ14" i="25"/>
  <c r="AK12" i="25"/>
  <c r="AJ12" i="25"/>
  <c r="AK10" i="25"/>
  <c r="AJ10" i="25"/>
  <c r="AK8" i="25"/>
  <c r="AJ8" i="25"/>
  <c r="AK6" i="25"/>
  <c r="AJ6" i="25"/>
  <c r="B221" i="24"/>
  <c r="Y261" i="24"/>
  <c r="J261" i="24"/>
  <c r="E261" i="24"/>
  <c r="B261" i="24"/>
  <c r="Y256" i="24"/>
  <c r="J256" i="24"/>
  <c r="E256" i="24"/>
  <c r="B256" i="24"/>
  <c r="Y251" i="24"/>
  <c r="J251" i="24"/>
  <c r="E251" i="24"/>
  <c r="B251" i="24"/>
  <c r="Y246" i="24"/>
  <c r="J246" i="24"/>
  <c r="E246" i="24"/>
  <c r="B246" i="24"/>
  <c r="Y241" i="24"/>
  <c r="J241" i="24"/>
  <c r="E241" i="24"/>
  <c r="B241" i="24"/>
  <c r="Y236" i="24"/>
  <c r="J236" i="24"/>
  <c r="E236" i="24"/>
  <c r="B236" i="24"/>
  <c r="I233" i="24"/>
  <c r="AG231" i="24"/>
  <c r="AE231" i="24"/>
  <c r="P229" i="24"/>
  <c r="M231" i="24"/>
  <c r="O229" i="24"/>
  <c r="L231" i="24"/>
  <c r="N229" i="24"/>
  <c r="K231" i="24"/>
  <c r="P227" i="24"/>
  <c r="J231" i="24"/>
  <c r="O227" i="24"/>
  <c r="I231" i="24"/>
  <c r="N227" i="24"/>
  <c r="H231" i="24"/>
  <c r="P225" i="24"/>
  <c r="G231" i="24"/>
  <c r="O225" i="24"/>
  <c r="F231" i="24"/>
  <c r="N225" i="24"/>
  <c r="E231" i="24"/>
  <c r="AG230" i="24"/>
  <c r="AE230" i="24"/>
  <c r="E230" i="24"/>
  <c r="Q230" i="24"/>
  <c r="R230" i="24"/>
  <c r="H230" i="24"/>
  <c r="S230" i="24"/>
  <c r="T230" i="24"/>
  <c r="K230" i="24"/>
  <c r="U230" i="24"/>
  <c r="V230" i="24"/>
  <c r="Y230" i="24"/>
  <c r="P228" i="24"/>
  <c r="M230" i="24"/>
  <c r="O228" i="24"/>
  <c r="L230" i="24"/>
  <c r="P226" i="24"/>
  <c r="J230" i="24"/>
  <c r="O226" i="24"/>
  <c r="I230" i="24"/>
  <c r="P224" i="24"/>
  <c r="G230" i="24"/>
  <c r="O224" i="24"/>
  <c r="F230" i="24"/>
  <c r="AG229" i="24"/>
  <c r="AE229" i="24"/>
  <c r="M227" i="24"/>
  <c r="J229" i="24"/>
  <c r="L227" i="24"/>
  <c r="I229" i="24"/>
  <c r="K227" i="24"/>
  <c r="H229" i="24"/>
  <c r="M225" i="24"/>
  <c r="G229" i="24"/>
  <c r="L225" i="24"/>
  <c r="F229" i="24"/>
  <c r="K225" i="24"/>
  <c r="E229" i="24"/>
  <c r="AG228" i="24"/>
  <c r="AE228" i="24"/>
  <c r="E228" i="24"/>
  <c r="Q228" i="24"/>
  <c r="R228" i="24"/>
  <c r="H228" i="24"/>
  <c r="S228" i="24"/>
  <c r="T228" i="24"/>
  <c r="N228" i="24"/>
  <c r="W228" i="24"/>
  <c r="X228" i="24"/>
  <c r="Y228" i="24"/>
  <c r="M226" i="24"/>
  <c r="J228" i="24"/>
  <c r="L226" i="24"/>
  <c r="I228" i="24"/>
  <c r="M224" i="24"/>
  <c r="G228" i="24"/>
  <c r="L224" i="24"/>
  <c r="F228" i="24"/>
  <c r="AG227" i="24"/>
  <c r="AE227" i="24"/>
  <c r="J225" i="24"/>
  <c r="G227" i="24"/>
  <c r="I225" i="24"/>
  <c r="F227" i="24"/>
  <c r="H225" i="24"/>
  <c r="E227" i="24"/>
  <c r="AG226" i="24"/>
  <c r="AE226" i="24"/>
  <c r="E226" i="24"/>
  <c r="Q226" i="24"/>
  <c r="R226" i="24"/>
  <c r="K226" i="24"/>
  <c r="U226" i="24"/>
  <c r="V226" i="24"/>
  <c r="N226" i="24"/>
  <c r="W226" i="24"/>
  <c r="X226" i="24"/>
  <c r="Y226" i="24"/>
  <c r="J224" i="24"/>
  <c r="G226" i="24"/>
  <c r="I224" i="24"/>
  <c r="F226" i="24"/>
  <c r="AG225" i="24"/>
  <c r="AE225" i="24"/>
  <c r="AG224" i="24"/>
  <c r="AE224" i="24"/>
  <c r="H224" i="24"/>
  <c r="S224" i="24"/>
  <c r="T224" i="24"/>
  <c r="K224" i="24"/>
  <c r="U224" i="24"/>
  <c r="V224" i="24"/>
  <c r="N224" i="24"/>
  <c r="W224" i="24"/>
  <c r="X224" i="24"/>
  <c r="Y224" i="24"/>
  <c r="Y221" i="24"/>
  <c r="Y217" i="24"/>
  <c r="J217" i="24"/>
  <c r="E217" i="24"/>
  <c r="B217" i="24"/>
  <c r="Y212" i="24"/>
  <c r="J212" i="24"/>
  <c r="E212" i="24"/>
  <c r="B212" i="24"/>
  <c r="Y207" i="24"/>
  <c r="J207" i="24"/>
  <c r="E207" i="24"/>
  <c r="B207" i="24"/>
  <c r="Y202" i="24"/>
  <c r="J202" i="24"/>
  <c r="E202" i="24"/>
  <c r="B202" i="24"/>
  <c r="Y197" i="24"/>
  <c r="J197" i="24"/>
  <c r="E197" i="24"/>
  <c r="B197" i="24"/>
  <c r="Y192" i="24"/>
  <c r="J192" i="24"/>
  <c r="E192" i="24"/>
  <c r="B192" i="24"/>
  <c r="I189" i="24"/>
  <c r="AG187" i="24"/>
  <c r="AE187" i="24"/>
  <c r="P185" i="24"/>
  <c r="M187" i="24"/>
  <c r="O185" i="24"/>
  <c r="L187" i="24"/>
  <c r="N185" i="24"/>
  <c r="K187" i="24"/>
  <c r="P183" i="24"/>
  <c r="J187" i="24"/>
  <c r="O183" i="24"/>
  <c r="I187" i="24"/>
  <c r="N183" i="24"/>
  <c r="H187" i="24"/>
  <c r="P181" i="24"/>
  <c r="G187" i="24"/>
  <c r="O181" i="24"/>
  <c r="F187" i="24"/>
  <c r="N181" i="24"/>
  <c r="E187" i="24"/>
  <c r="AG186" i="24"/>
  <c r="AE186" i="24"/>
  <c r="E186" i="24"/>
  <c r="Q186" i="24"/>
  <c r="R186" i="24"/>
  <c r="H186" i="24"/>
  <c r="S186" i="24"/>
  <c r="T186" i="24"/>
  <c r="K186" i="24"/>
  <c r="U186" i="24"/>
  <c r="V186" i="24"/>
  <c r="Y186" i="24"/>
  <c r="P184" i="24"/>
  <c r="M186" i="24"/>
  <c r="O184" i="24"/>
  <c r="L186" i="24"/>
  <c r="P182" i="24"/>
  <c r="J186" i="24"/>
  <c r="O182" i="24"/>
  <c r="I186" i="24"/>
  <c r="P180" i="24"/>
  <c r="G186" i="24"/>
  <c r="O180" i="24"/>
  <c r="F186" i="24"/>
  <c r="AG185" i="24"/>
  <c r="AE185" i="24"/>
  <c r="M183" i="24"/>
  <c r="J185" i="24"/>
  <c r="L183" i="24"/>
  <c r="I185" i="24"/>
  <c r="K183" i="24"/>
  <c r="H185" i="24"/>
  <c r="M181" i="24"/>
  <c r="G185" i="24"/>
  <c r="L181" i="24"/>
  <c r="F185" i="24"/>
  <c r="K181" i="24"/>
  <c r="E185" i="24"/>
  <c r="AG184" i="24"/>
  <c r="AE184" i="24"/>
  <c r="E184" i="24"/>
  <c r="Q184" i="24"/>
  <c r="R184" i="24"/>
  <c r="H184" i="24"/>
  <c r="S184" i="24"/>
  <c r="T184" i="24"/>
  <c r="N184" i="24"/>
  <c r="W184" i="24"/>
  <c r="X184" i="24"/>
  <c r="Y184" i="24"/>
  <c r="M182" i="24"/>
  <c r="J184" i="24"/>
  <c r="L182" i="24"/>
  <c r="I184" i="24"/>
  <c r="M180" i="24"/>
  <c r="G184" i="24"/>
  <c r="L180" i="24"/>
  <c r="F184" i="24"/>
  <c r="AG183" i="24"/>
  <c r="AE183" i="24"/>
  <c r="J181" i="24"/>
  <c r="G183" i="24"/>
  <c r="I181" i="24"/>
  <c r="F183" i="24"/>
  <c r="H181" i="24"/>
  <c r="E183" i="24"/>
  <c r="AG182" i="24"/>
  <c r="AE182" i="24"/>
  <c r="E182" i="24"/>
  <c r="Q182" i="24"/>
  <c r="R182" i="24"/>
  <c r="K182" i="24"/>
  <c r="U182" i="24"/>
  <c r="V182" i="24"/>
  <c r="N182" i="24"/>
  <c r="W182" i="24"/>
  <c r="X182" i="24"/>
  <c r="Y182" i="24"/>
  <c r="J180" i="24"/>
  <c r="G182" i="24"/>
  <c r="I180" i="24"/>
  <c r="F182" i="24"/>
  <c r="AG181" i="24"/>
  <c r="AE181" i="24"/>
  <c r="AG180" i="24"/>
  <c r="AE180" i="24"/>
  <c r="H180" i="24"/>
  <c r="S180" i="24"/>
  <c r="T180" i="24"/>
  <c r="K180" i="24"/>
  <c r="U180" i="24"/>
  <c r="V180" i="24"/>
  <c r="N180" i="24"/>
  <c r="W180" i="24"/>
  <c r="X180" i="24"/>
  <c r="Y180" i="24"/>
  <c r="Y173" i="24"/>
  <c r="J173" i="24"/>
  <c r="E173" i="24"/>
  <c r="B173" i="24"/>
  <c r="Y168" i="24"/>
  <c r="J168" i="24"/>
  <c r="E168" i="24"/>
  <c r="B168" i="24"/>
  <c r="Y163" i="24"/>
  <c r="J163" i="24"/>
  <c r="E163" i="24"/>
  <c r="B163" i="24"/>
  <c r="Y158" i="24"/>
  <c r="J158" i="24"/>
  <c r="E158" i="24"/>
  <c r="B158" i="24"/>
  <c r="Y153" i="24"/>
  <c r="J153" i="24"/>
  <c r="E153" i="24"/>
  <c r="B153" i="24"/>
  <c r="Y148" i="24"/>
  <c r="J148" i="24"/>
  <c r="E148" i="24"/>
  <c r="B148" i="24"/>
  <c r="I145" i="24"/>
  <c r="AG143" i="24"/>
  <c r="AE143" i="24"/>
  <c r="P141" i="24"/>
  <c r="M143" i="24"/>
  <c r="O141" i="24"/>
  <c r="L143" i="24"/>
  <c r="N141" i="24"/>
  <c r="K143" i="24"/>
  <c r="P139" i="24"/>
  <c r="J143" i="24"/>
  <c r="O139" i="24"/>
  <c r="I143" i="24"/>
  <c r="N139" i="24"/>
  <c r="H143" i="24"/>
  <c r="P137" i="24"/>
  <c r="G143" i="24"/>
  <c r="O137" i="24"/>
  <c r="F143" i="24"/>
  <c r="N137" i="24"/>
  <c r="E143" i="24"/>
  <c r="AG142" i="24"/>
  <c r="AE142" i="24"/>
  <c r="E142" i="24"/>
  <c r="Q142" i="24"/>
  <c r="R142" i="24"/>
  <c r="H142" i="24"/>
  <c r="S142" i="24"/>
  <c r="T142" i="24"/>
  <c r="K142" i="24"/>
  <c r="U142" i="24"/>
  <c r="V142" i="24"/>
  <c r="Y142" i="24"/>
  <c r="P140" i="24"/>
  <c r="M142" i="24"/>
  <c r="O140" i="24"/>
  <c r="L142" i="24"/>
  <c r="P138" i="24"/>
  <c r="J142" i="24"/>
  <c r="O138" i="24"/>
  <c r="I142" i="24"/>
  <c r="P136" i="24"/>
  <c r="G142" i="24"/>
  <c r="O136" i="24"/>
  <c r="F142" i="24"/>
  <c r="AG141" i="24"/>
  <c r="AE141" i="24"/>
  <c r="M139" i="24"/>
  <c r="J141" i="24"/>
  <c r="L139" i="24"/>
  <c r="I141" i="24"/>
  <c r="K139" i="24"/>
  <c r="H141" i="24"/>
  <c r="M137" i="24"/>
  <c r="G141" i="24"/>
  <c r="L137" i="24"/>
  <c r="F141" i="24"/>
  <c r="K137" i="24"/>
  <c r="E141" i="24"/>
  <c r="AG140" i="24"/>
  <c r="AE140" i="24"/>
  <c r="E140" i="24"/>
  <c r="Q140" i="24"/>
  <c r="R140" i="24"/>
  <c r="H140" i="24"/>
  <c r="S140" i="24"/>
  <c r="T140" i="24"/>
  <c r="N140" i="24"/>
  <c r="W140" i="24"/>
  <c r="X140" i="24"/>
  <c r="Y140" i="24"/>
  <c r="M138" i="24"/>
  <c r="J140" i="24"/>
  <c r="L138" i="24"/>
  <c r="I140" i="24"/>
  <c r="M136" i="24"/>
  <c r="G140" i="24"/>
  <c r="L136" i="24"/>
  <c r="F140" i="24"/>
  <c r="AG139" i="24"/>
  <c r="AE139" i="24"/>
  <c r="J137" i="24"/>
  <c r="G139" i="24"/>
  <c r="I137" i="24"/>
  <c r="F139" i="24"/>
  <c r="H137" i="24"/>
  <c r="E139" i="24"/>
  <c r="AG138" i="24"/>
  <c r="AE138" i="24"/>
  <c r="E138" i="24"/>
  <c r="Q138" i="24"/>
  <c r="R138" i="24"/>
  <c r="K138" i="24"/>
  <c r="U138" i="24"/>
  <c r="V138" i="24"/>
  <c r="N138" i="24"/>
  <c r="W138" i="24"/>
  <c r="X138" i="24"/>
  <c r="Y138" i="24"/>
  <c r="J136" i="24"/>
  <c r="G138" i="24"/>
  <c r="I136" i="24"/>
  <c r="F138" i="24"/>
  <c r="AG137" i="24"/>
  <c r="AE137" i="24"/>
  <c r="AG136" i="24"/>
  <c r="AE136" i="24"/>
  <c r="H136" i="24"/>
  <c r="S136" i="24"/>
  <c r="T136" i="24"/>
  <c r="K136" i="24"/>
  <c r="U136" i="24"/>
  <c r="V136" i="24"/>
  <c r="N136" i="24"/>
  <c r="W136" i="24"/>
  <c r="X136" i="24"/>
  <c r="Y136" i="24"/>
  <c r="Y133" i="24"/>
  <c r="B45" i="24"/>
  <c r="B89" i="24"/>
  <c r="B133" i="24"/>
  <c r="Y129" i="24"/>
  <c r="J129" i="24"/>
  <c r="E129" i="24"/>
  <c r="B129" i="24"/>
  <c r="Y124" i="24"/>
  <c r="J124" i="24"/>
  <c r="E124" i="24"/>
  <c r="B124" i="24"/>
  <c r="Y119" i="24"/>
  <c r="J119" i="24"/>
  <c r="E119" i="24"/>
  <c r="B119" i="24"/>
  <c r="Y114" i="24"/>
  <c r="J114" i="24"/>
  <c r="E114" i="24"/>
  <c r="B114" i="24"/>
  <c r="Y109" i="24"/>
  <c r="J109" i="24"/>
  <c r="E109" i="24"/>
  <c r="B109" i="24"/>
  <c r="Y104" i="24"/>
  <c r="J104" i="24"/>
  <c r="E104" i="24"/>
  <c r="B104" i="24"/>
  <c r="I101" i="24"/>
  <c r="AG99" i="24"/>
  <c r="AE99" i="24"/>
  <c r="P97" i="24"/>
  <c r="M99" i="24"/>
  <c r="O97" i="24"/>
  <c r="L99" i="24"/>
  <c r="N97" i="24"/>
  <c r="K99" i="24"/>
  <c r="P95" i="24"/>
  <c r="J99" i="24"/>
  <c r="O95" i="24"/>
  <c r="I99" i="24"/>
  <c r="N95" i="24"/>
  <c r="H99" i="24"/>
  <c r="P93" i="24"/>
  <c r="G99" i="24"/>
  <c r="O93" i="24"/>
  <c r="F99" i="24"/>
  <c r="N93" i="24"/>
  <c r="E99" i="24"/>
  <c r="AG98" i="24"/>
  <c r="AE98" i="24"/>
  <c r="E98" i="24"/>
  <c r="Q98" i="24"/>
  <c r="R98" i="24"/>
  <c r="H98" i="24"/>
  <c r="S98" i="24"/>
  <c r="T98" i="24"/>
  <c r="K98" i="24"/>
  <c r="U98" i="24"/>
  <c r="V98" i="24"/>
  <c r="Y98" i="24"/>
  <c r="P96" i="24"/>
  <c r="M98" i="24"/>
  <c r="O96" i="24"/>
  <c r="L98" i="24"/>
  <c r="P94" i="24"/>
  <c r="J98" i="24"/>
  <c r="O94" i="24"/>
  <c r="I98" i="24"/>
  <c r="P92" i="24"/>
  <c r="G98" i="24"/>
  <c r="O92" i="24"/>
  <c r="F98" i="24"/>
  <c r="AG97" i="24"/>
  <c r="AE97" i="24"/>
  <c r="M95" i="24"/>
  <c r="J97" i="24"/>
  <c r="L95" i="24"/>
  <c r="I97" i="24"/>
  <c r="K95" i="24"/>
  <c r="H97" i="24"/>
  <c r="M93" i="24"/>
  <c r="G97" i="24"/>
  <c r="L93" i="24"/>
  <c r="F97" i="24"/>
  <c r="K93" i="24"/>
  <c r="E97" i="24"/>
  <c r="AG96" i="24"/>
  <c r="AE96" i="24"/>
  <c r="E96" i="24"/>
  <c r="Q96" i="24"/>
  <c r="R96" i="24"/>
  <c r="H96" i="24"/>
  <c r="S96" i="24"/>
  <c r="T96" i="24"/>
  <c r="N96" i="24"/>
  <c r="W96" i="24"/>
  <c r="X96" i="24"/>
  <c r="Y96" i="24"/>
  <c r="M94" i="24"/>
  <c r="J96" i="24"/>
  <c r="L94" i="24"/>
  <c r="I96" i="24"/>
  <c r="M92" i="24"/>
  <c r="G96" i="24"/>
  <c r="L92" i="24"/>
  <c r="F96" i="24"/>
  <c r="AG95" i="24"/>
  <c r="AE95" i="24"/>
  <c r="J93" i="24"/>
  <c r="G95" i="24"/>
  <c r="I93" i="24"/>
  <c r="F95" i="24"/>
  <c r="H93" i="24"/>
  <c r="E95" i="24"/>
  <c r="AG94" i="24"/>
  <c r="AE94" i="24"/>
  <c r="E94" i="24"/>
  <c r="Q94" i="24"/>
  <c r="R94" i="24"/>
  <c r="K94" i="24"/>
  <c r="U94" i="24"/>
  <c r="V94" i="24"/>
  <c r="N94" i="24"/>
  <c r="W94" i="24"/>
  <c r="X94" i="24"/>
  <c r="Y94" i="24"/>
  <c r="J92" i="24"/>
  <c r="G94" i="24"/>
  <c r="I92" i="24"/>
  <c r="F94" i="24"/>
  <c r="AG93" i="24"/>
  <c r="AE93" i="24"/>
  <c r="AG92" i="24"/>
  <c r="AE92" i="24"/>
  <c r="H92" i="24"/>
  <c r="S92" i="24"/>
  <c r="T92" i="24"/>
  <c r="K92" i="24"/>
  <c r="U92" i="24"/>
  <c r="V92" i="24"/>
  <c r="N92" i="24"/>
  <c r="W92" i="24"/>
  <c r="X92" i="24"/>
  <c r="Y92" i="24"/>
  <c r="Y89" i="24"/>
  <c r="Y85" i="24"/>
  <c r="J85" i="24"/>
  <c r="E85" i="24"/>
  <c r="B85" i="24"/>
  <c r="Y80" i="24"/>
  <c r="J80" i="24"/>
  <c r="E80" i="24"/>
  <c r="B80" i="24"/>
  <c r="Y75" i="24"/>
  <c r="J75" i="24"/>
  <c r="E75" i="24"/>
  <c r="B75" i="24"/>
  <c r="Y70" i="24"/>
  <c r="J70" i="24"/>
  <c r="E70" i="24"/>
  <c r="B70" i="24"/>
  <c r="Y65" i="24"/>
  <c r="J65" i="24"/>
  <c r="E65" i="24"/>
  <c r="B65" i="24"/>
  <c r="Y60" i="24"/>
  <c r="J60" i="24"/>
  <c r="E60" i="24"/>
  <c r="B60" i="24"/>
  <c r="I57" i="24"/>
  <c r="AG55" i="24"/>
  <c r="AE55" i="24"/>
  <c r="P53" i="24"/>
  <c r="M55" i="24"/>
  <c r="O53" i="24"/>
  <c r="L55" i="24"/>
  <c r="N53" i="24"/>
  <c r="K55" i="24"/>
  <c r="P51" i="24"/>
  <c r="J55" i="24"/>
  <c r="O51" i="24"/>
  <c r="I55" i="24"/>
  <c r="N51" i="24"/>
  <c r="H55" i="24"/>
  <c r="P49" i="24"/>
  <c r="G55" i="24"/>
  <c r="O49" i="24"/>
  <c r="F55" i="24"/>
  <c r="N49" i="24"/>
  <c r="E55" i="24"/>
  <c r="AG54" i="24"/>
  <c r="AE54" i="24"/>
  <c r="E54" i="24"/>
  <c r="Q54" i="24"/>
  <c r="R54" i="24"/>
  <c r="H54" i="24"/>
  <c r="S54" i="24"/>
  <c r="T54" i="24"/>
  <c r="K54" i="24"/>
  <c r="U54" i="24"/>
  <c r="V54" i="24"/>
  <c r="Y54" i="24"/>
  <c r="P52" i="24"/>
  <c r="M54" i="24"/>
  <c r="O52" i="24"/>
  <c r="L54" i="24"/>
  <c r="P50" i="24"/>
  <c r="J54" i="24"/>
  <c r="O50" i="24"/>
  <c r="I54" i="24"/>
  <c r="P48" i="24"/>
  <c r="G54" i="24"/>
  <c r="O48" i="24"/>
  <c r="F54" i="24"/>
  <c r="AG53" i="24"/>
  <c r="AE53" i="24"/>
  <c r="M51" i="24"/>
  <c r="J53" i="24"/>
  <c r="L51" i="24"/>
  <c r="I53" i="24"/>
  <c r="K51" i="24"/>
  <c r="H53" i="24"/>
  <c r="M49" i="24"/>
  <c r="G53" i="24"/>
  <c r="L49" i="24"/>
  <c r="F53" i="24"/>
  <c r="K49" i="24"/>
  <c r="E53" i="24"/>
  <c r="AG52" i="24"/>
  <c r="AE52" i="24"/>
  <c r="E52" i="24"/>
  <c r="Q52" i="24"/>
  <c r="R52" i="24"/>
  <c r="H52" i="24"/>
  <c r="S52" i="24"/>
  <c r="T52" i="24"/>
  <c r="N52" i="24"/>
  <c r="W52" i="24"/>
  <c r="X52" i="24"/>
  <c r="Y52" i="24"/>
  <c r="M50" i="24"/>
  <c r="J52" i="24"/>
  <c r="L50" i="24"/>
  <c r="I52" i="24"/>
  <c r="M48" i="24"/>
  <c r="G52" i="24"/>
  <c r="L48" i="24"/>
  <c r="F52" i="24"/>
  <c r="AG51" i="24"/>
  <c r="AE51" i="24"/>
  <c r="J49" i="24"/>
  <c r="G51" i="24"/>
  <c r="I49" i="24"/>
  <c r="F51" i="24"/>
  <c r="H49" i="24"/>
  <c r="E51" i="24"/>
  <c r="AG50" i="24"/>
  <c r="AE50" i="24"/>
  <c r="E50" i="24"/>
  <c r="Q50" i="24"/>
  <c r="R50" i="24"/>
  <c r="K50" i="24"/>
  <c r="U50" i="24"/>
  <c r="V50" i="24"/>
  <c r="N50" i="24"/>
  <c r="W50" i="24"/>
  <c r="X50" i="24"/>
  <c r="Y50" i="24"/>
  <c r="J48" i="24"/>
  <c r="G50" i="24"/>
  <c r="I48" i="24"/>
  <c r="F50" i="24"/>
  <c r="AG49" i="24"/>
  <c r="AE49" i="24"/>
  <c r="AG48" i="24"/>
  <c r="AE48" i="24"/>
  <c r="H48" i="24"/>
  <c r="S48" i="24"/>
  <c r="T48" i="24"/>
  <c r="K48" i="24"/>
  <c r="U48" i="24"/>
  <c r="V48" i="24"/>
  <c r="N48" i="24"/>
  <c r="W48" i="24"/>
  <c r="X48" i="24"/>
  <c r="Y48" i="24"/>
  <c r="Y45" i="24"/>
  <c r="Y41" i="24"/>
  <c r="J41" i="24"/>
  <c r="E41" i="24"/>
  <c r="B41" i="24"/>
  <c r="Y36" i="24"/>
  <c r="J36" i="24"/>
  <c r="E36" i="24"/>
  <c r="B36" i="24"/>
  <c r="Y31" i="24"/>
  <c r="J31" i="24"/>
  <c r="E31" i="24"/>
  <c r="B31" i="24"/>
  <c r="Y26" i="24"/>
  <c r="J26" i="24"/>
  <c r="E26" i="24"/>
  <c r="B26" i="24"/>
  <c r="Y21" i="24"/>
  <c r="J21" i="24"/>
  <c r="E21" i="24"/>
  <c r="B21" i="24"/>
  <c r="Y16" i="24"/>
  <c r="J16" i="24"/>
  <c r="E16" i="24"/>
  <c r="B16" i="24"/>
  <c r="I13" i="24"/>
  <c r="AG11" i="24"/>
  <c r="AE11" i="24"/>
  <c r="P9" i="24"/>
  <c r="M11" i="24"/>
  <c r="O9" i="24"/>
  <c r="L11" i="24"/>
  <c r="N9" i="24"/>
  <c r="K11" i="24"/>
  <c r="P7" i="24"/>
  <c r="J11" i="24"/>
  <c r="O7" i="24"/>
  <c r="I11" i="24"/>
  <c r="N7" i="24"/>
  <c r="H11" i="24"/>
  <c r="P5" i="24"/>
  <c r="G11" i="24"/>
  <c r="O5" i="24"/>
  <c r="F11" i="24"/>
  <c r="N5" i="24"/>
  <c r="E11" i="24"/>
  <c r="AG10" i="24"/>
  <c r="AE10" i="24"/>
  <c r="E10" i="24"/>
  <c r="Q10" i="24"/>
  <c r="R10" i="24"/>
  <c r="H10" i="24"/>
  <c r="S10" i="24"/>
  <c r="T10" i="24"/>
  <c r="K10" i="24"/>
  <c r="U10" i="24"/>
  <c r="V10" i="24"/>
  <c r="Y10" i="24"/>
  <c r="P8" i="24"/>
  <c r="M10" i="24"/>
  <c r="O8" i="24"/>
  <c r="L10" i="24"/>
  <c r="P6" i="24"/>
  <c r="J10" i="24"/>
  <c r="O6" i="24"/>
  <c r="I10" i="24"/>
  <c r="P4" i="24"/>
  <c r="G10" i="24"/>
  <c r="O4" i="24"/>
  <c r="F10" i="24"/>
  <c r="AG9" i="24"/>
  <c r="AE9" i="24"/>
  <c r="M7" i="24"/>
  <c r="J9" i="24"/>
  <c r="L7" i="24"/>
  <c r="I9" i="24"/>
  <c r="K7" i="24"/>
  <c r="H9" i="24"/>
  <c r="M5" i="24"/>
  <c r="G9" i="24"/>
  <c r="L5" i="24"/>
  <c r="F9" i="24"/>
  <c r="K5" i="24"/>
  <c r="E9" i="24"/>
  <c r="AG8" i="24"/>
  <c r="AE8" i="24"/>
  <c r="E8" i="24"/>
  <c r="Q8" i="24"/>
  <c r="R8" i="24"/>
  <c r="H8" i="24"/>
  <c r="S8" i="24"/>
  <c r="T8" i="24"/>
  <c r="N8" i="24"/>
  <c r="W8" i="24"/>
  <c r="X8" i="24"/>
  <c r="Y8" i="24"/>
  <c r="M6" i="24"/>
  <c r="J8" i="24"/>
  <c r="L6" i="24"/>
  <c r="I8" i="24"/>
  <c r="M4" i="24"/>
  <c r="G8" i="24"/>
  <c r="L4" i="24"/>
  <c r="F8" i="24"/>
  <c r="AG7" i="24"/>
  <c r="AE7" i="24"/>
  <c r="J5" i="24"/>
  <c r="G7" i="24"/>
  <c r="I5" i="24"/>
  <c r="F7" i="24"/>
  <c r="H5" i="24"/>
  <c r="E7" i="24"/>
  <c r="AG6" i="24"/>
  <c r="AE6" i="24"/>
  <c r="E6" i="24"/>
  <c r="Q6" i="24"/>
  <c r="R6" i="24"/>
  <c r="K6" i="24"/>
  <c r="U6" i="24"/>
  <c r="V6" i="24"/>
  <c r="N6" i="24"/>
  <c r="W6" i="24"/>
  <c r="X6" i="24"/>
  <c r="Y6" i="24"/>
  <c r="J4" i="24"/>
  <c r="G6" i="24"/>
  <c r="I4" i="24"/>
  <c r="F6" i="24"/>
  <c r="H4" i="24"/>
  <c r="S4" i="24"/>
  <c r="T4" i="24"/>
  <c r="K4" i="24"/>
  <c r="U4" i="24"/>
  <c r="V4" i="24"/>
  <c r="N4" i="24"/>
  <c r="W4" i="24"/>
  <c r="X4" i="24"/>
  <c r="Y4" i="24"/>
  <c r="AK20" i="22"/>
  <c r="AI20" i="22"/>
  <c r="AK19" i="22"/>
  <c r="AI19" i="22"/>
  <c r="AK7" i="22"/>
  <c r="AI7" i="22"/>
  <c r="AK6" i="22"/>
  <c r="AI6" i="22"/>
  <c r="AK22" i="22"/>
  <c r="AI22" i="22"/>
  <c r="AK21" i="22"/>
  <c r="AI21" i="22"/>
  <c r="AK5" i="22"/>
  <c r="AI5" i="22"/>
  <c r="AK4" i="22"/>
  <c r="AI4" i="22"/>
  <c r="AK28" i="22"/>
  <c r="AI28" i="22"/>
  <c r="AK27" i="22"/>
  <c r="AI27" i="22"/>
  <c r="AK26" i="22"/>
  <c r="AI26" i="22"/>
  <c r="AK25" i="22"/>
  <c r="AI25" i="22"/>
  <c r="AK24" i="22"/>
  <c r="AI24" i="22"/>
  <c r="AK23" i="22"/>
  <c r="AI23" i="22"/>
  <c r="AK13" i="22"/>
  <c r="AI13" i="22"/>
  <c r="AK12" i="22"/>
  <c r="AI12" i="22"/>
  <c r="AK11" i="22"/>
  <c r="AI11" i="22"/>
  <c r="AK10" i="22"/>
  <c r="AI10" i="22"/>
  <c r="AK9" i="22"/>
  <c r="AI9" i="22"/>
  <c r="AK8" i="22"/>
  <c r="AI8" i="22"/>
  <c r="B83" i="20"/>
  <c r="U3" i="8"/>
  <c r="W3" i="8"/>
  <c r="U4" i="8"/>
  <c r="W4" i="8"/>
  <c r="U5" i="8"/>
  <c r="W5" i="8"/>
  <c r="U6" i="8"/>
  <c r="W6" i="8"/>
  <c r="U7" i="8"/>
  <c r="W7" i="8"/>
  <c r="P133" i="20"/>
  <c r="J133" i="20"/>
  <c r="E133" i="20"/>
  <c r="B133" i="20"/>
  <c r="P128" i="20"/>
  <c r="J128" i="20"/>
  <c r="E128" i="20"/>
  <c r="B128" i="20"/>
  <c r="P123" i="20"/>
  <c r="J123" i="20"/>
  <c r="E123" i="20"/>
  <c r="B123" i="20"/>
  <c r="I120" i="20"/>
  <c r="H120" i="20"/>
  <c r="B120" i="20"/>
  <c r="P116" i="20"/>
  <c r="J116" i="20"/>
  <c r="E116" i="20"/>
  <c r="B116" i="20"/>
  <c r="P111" i="20"/>
  <c r="J111" i="20"/>
  <c r="E111" i="20"/>
  <c r="B111" i="20"/>
  <c r="P106" i="20"/>
  <c r="J106" i="20"/>
  <c r="E106" i="20"/>
  <c r="B106" i="20"/>
  <c r="P101" i="20"/>
  <c r="J101" i="20"/>
  <c r="E101" i="20"/>
  <c r="B101" i="20"/>
  <c r="P96" i="20"/>
  <c r="J96" i="20"/>
  <c r="E96" i="20"/>
  <c r="B96" i="20"/>
  <c r="P91" i="20"/>
  <c r="J91" i="20"/>
  <c r="E91" i="20"/>
  <c r="B91" i="20"/>
  <c r="P86" i="20"/>
  <c r="J86" i="20"/>
  <c r="E86" i="20"/>
  <c r="B86" i="20"/>
  <c r="I83" i="20"/>
  <c r="C83" i="20"/>
  <c r="AM81" i="20"/>
  <c r="AK81" i="20"/>
  <c r="S79" i="20"/>
  <c r="P81" i="20"/>
  <c r="R79" i="20"/>
  <c r="O81" i="20"/>
  <c r="Q79" i="20"/>
  <c r="N81" i="20"/>
  <c r="S77" i="20"/>
  <c r="M81" i="20"/>
  <c r="R77" i="20"/>
  <c r="L81" i="20"/>
  <c r="Q77" i="20"/>
  <c r="K81" i="20"/>
  <c r="S75" i="20"/>
  <c r="J81" i="20"/>
  <c r="R75" i="20"/>
  <c r="I81" i="20"/>
  <c r="Q75" i="20"/>
  <c r="H81" i="20"/>
  <c r="S73" i="20"/>
  <c r="G81" i="20"/>
  <c r="R73" i="20"/>
  <c r="F81" i="20"/>
  <c r="Q73" i="20"/>
  <c r="E81" i="20"/>
  <c r="AM80" i="20"/>
  <c r="AK80" i="20"/>
  <c r="E80" i="20"/>
  <c r="T80" i="20"/>
  <c r="U80" i="20"/>
  <c r="H80" i="20"/>
  <c r="V80" i="20"/>
  <c r="W80" i="20"/>
  <c r="K80" i="20"/>
  <c r="X80" i="20"/>
  <c r="Y80" i="20"/>
  <c r="N80" i="20"/>
  <c r="Z80" i="20"/>
  <c r="AA80" i="20"/>
  <c r="AD80" i="20"/>
  <c r="S78" i="20"/>
  <c r="P80" i="20"/>
  <c r="R78" i="20"/>
  <c r="O80" i="20"/>
  <c r="S76" i="20"/>
  <c r="M80" i="20"/>
  <c r="R76" i="20"/>
  <c r="L80" i="20"/>
  <c r="S74" i="20"/>
  <c r="J80" i="20"/>
  <c r="R74" i="20"/>
  <c r="I80" i="20"/>
  <c r="S72" i="20"/>
  <c r="G80" i="20"/>
  <c r="R72" i="20"/>
  <c r="F80" i="20"/>
  <c r="AM79" i="20"/>
  <c r="AK79" i="20"/>
  <c r="P77" i="20"/>
  <c r="M79" i="20"/>
  <c r="O77" i="20"/>
  <c r="L79" i="20"/>
  <c r="N77" i="20"/>
  <c r="K79" i="20"/>
  <c r="J79" i="20"/>
  <c r="I79" i="20"/>
  <c r="H79" i="20"/>
  <c r="P73" i="20"/>
  <c r="G79" i="20"/>
  <c r="O73" i="20"/>
  <c r="F79" i="20"/>
  <c r="N73" i="20"/>
  <c r="E79" i="20"/>
  <c r="AM78" i="20"/>
  <c r="AK78" i="20"/>
  <c r="E78" i="20"/>
  <c r="T78" i="20"/>
  <c r="U78" i="20"/>
  <c r="H78" i="20"/>
  <c r="V78" i="20"/>
  <c r="W78" i="20"/>
  <c r="K78" i="20"/>
  <c r="X78" i="20"/>
  <c r="Y78" i="20"/>
  <c r="Q78" i="20"/>
  <c r="AB78" i="20"/>
  <c r="AC78" i="20"/>
  <c r="AD78" i="20"/>
  <c r="P76" i="20"/>
  <c r="M78" i="20"/>
  <c r="O76" i="20"/>
  <c r="L78" i="20"/>
  <c r="J78" i="20"/>
  <c r="O74" i="20"/>
  <c r="I78" i="20"/>
  <c r="P72" i="20"/>
  <c r="G78" i="20"/>
  <c r="O72" i="20"/>
  <c r="F78" i="20"/>
  <c r="AM77" i="20"/>
  <c r="AK77" i="20"/>
  <c r="M75" i="20"/>
  <c r="J77" i="20"/>
  <c r="L75" i="20"/>
  <c r="I77" i="20"/>
  <c r="K75" i="20"/>
  <c r="H77" i="20"/>
  <c r="G77" i="20"/>
  <c r="L73" i="20"/>
  <c r="F77" i="20"/>
  <c r="K73" i="20"/>
  <c r="E77" i="20"/>
  <c r="AM76" i="20"/>
  <c r="AK76" i="20"/>
  <c r="E76" i="20"/>
  <c r="T76" i="20"/>
  <c r="U76" i="20"/>
  <c r="H76" i="20"/>
  <c r="V76" i="20"/>
  <c r="W76" i="20"/>
  <c r="N76" i="20"/>
  <c r="Z76" i="20"/>
  <c r="AA76" i="20"/>
  <c r="Q76" i="20"/>
  <c r="AB76" i="20"/>
  <c r="AC76" i="20"/>
  <c r="AD76" i="20"/>
  <c r="M74" i="20"/>
  <c r="J76" i="20"/>
  <c r="L74" i="20"/>
  <c r="I76" i="20"/>
  <c r="M72" i="20"/>
  <c r="G76" i="20"/>
  <c r="L72" i="20"/>
  <c r="F76" i="20"/>
  <c r="AM75" i="20"/>
  <c r="AK75" i="20"/>
  <c r="G75" i="20"/>
  <c r="I73" i="20"/>
  <c r="F75" i="20"/>
  <c r="H73" i="20"/>
  <c r="E75" i="20"/>
  <c r="AM74" i="20"/>
  <c r="AK74" i="20"/>
  <c r="T74" i="20"/>
  <c r="U74" i="20"/>
  <c r="K74" i="20"/>
  <c r="X74" i="20"/>
  <c r="Y74" i="20"/>
  <c r="N74" i="20"/>
  <c r="Z74" i="20"/>
  <c r="AA74" i="20"/>
  <c r="Q74" i="20"/>
  <c r="AB74" i="20"/>
  <c r="AC74" i="20"/>
  <c r="AD74" i="20"/>
  <c r="J72" i="20"/>
  <c r="G74" i="20"/>
  <c r="I72" i="20"/>
  <c r="F74" i="20"/>
  <c r="AM73" i="20"/>
  <c r="AK73" i="20"/>
  <c r="AM72" i="20"/>
  <c r="AK72" i="20"/>
  <c r="H72" i="20"/>
  <c r="V72" i="20"/>
  <c r="W72" i="20"/>
  <c r="K72" i="20"/>
  <c r="X72" i="20"/>
  <c r="Y72" i="20"/>
  <c r="N72" i="20"/>
  <c r="Z72" i="20"/>
  <c r="AA72" i="20"/>
  <c r="Q72" i="20"/>
  <c r="AB72" i="20"/>
  <c r="AC72" i="20"/>
  <c r="AD72" i="20"/>
  <c r="P65" i="20"/>
  <c r="J65" i="20"/>
  <c r="E65" i="20"/>
  <c r="B65" i="20"/>
  <c r="P60" i="20"/>
  <c r="J60" i="20"/>
  <c r="E60" i="20"/>
  <c r="B60" i="20"/>
  <c r="P55" i="20"/>
  <c r="J55" i="20"/>
  <c r="E55" i="20"/>
  <c r="B55" i="20"/>
  <c r="I52" i="20"/>
  <c r="H52" i="20"/>
  <c r="B15" i="20"/>
  <c r="B52" i="20"/>
  <c r="P48" i="20"/>
  <c r="J48" i="20"/>
  <c r="E48" i="20"/>
  <c r="B48" i="20"/>
  <c r="P43" i="20"/>
  <c r="J43" i="20"/>
  <c r="E43" i="20"/>
  <c r="B43" i="20"/>
  <c r="P38" i="20"/>
  <c r="J38" i="20"/>
  <c r="E38" i="20"/>
  <c r="B38" i="20"/>
  <c r="P33" i="20"/>
  <c r="J33" i="20"/>
  <c r="E33" i="20"/>
  <c r="B33" i="20"/>
  <c r="P28" i="20"/>
  <c r="J28" i="20"/>
  <c r="E28" i="20"/>
  <c r="B28" i="20"/>
  <c r="P23" i="20"/>
  <c r="E23" i="20"/>
  <c r="B23" i="20"/>
  <c r="P18" i="20"/>
  <c r="J18" i="20"/>
  <c r="E18" i="20"/>
  <c r="B18" i="20"/>
  <c r="I15" i="20"/>
  <c r="C15" i="20"/>
  <c r="AM13" i="20"/>
  <c r="AK13" i="20"/>
  <c r="S11" i="20"/>
  <c r="P13" i="20"/>
  <c r="R11" i="20"/>
  <c r="O13" i="20"/>
  <c r="Q11" i="20"/>
  <c r="N13" i="20"/>
  <c r="S9" i="20"/>
  <c r="M13" i="20"/>
  <c r="R9" i="20"/>
  <c r="L13" i="20"/>
  <c r="Q9" i="20"/>
  <c r="K13" i="20"/>
  <c r="S7" i="20"/>
  <c r="J13" i="20"/>
  <c r="R7" i="20"/>
  <c r="I13" i="20"/>
  <c r="Q7" i="20"/>
  <c r="H13" i="20"/>
  <c r="S5" i="20"/>
  <c r="G13" i="20"/>
  <c r="R5" i="20"/>
  <c r="F13" i="20"/>
  <c r="Q5" i="20"/>
  <c r="E13" i="20"/>
  <c r="AM12" i="20"/>
  <c r="AK12" i="20"/>
  <c r="E12" i="20"/>
  <c r="T12" i="20"/>
  <c r="U12" i="20"/>
  <c r="H12" i="20"/>
  <c r="V12" i="20"/>
  <c r="W12" i="20"/>
  <c r="K12" i="20"/>
  <c r="X12" i="20"/>
  <c r="Y12" i="20"/>
  <c r="N12" i="20"/>
  <c r="Z12" i="20"/>
  <c r="AA12" i="20"/>
  <c r="AD12" i="20"/>
  <c r="S10" i="20"/>
  <c r="P12" i="20"/>
  <c r="R10" i="20"/>
  <c r="O12" i="20"/>
  <c r="S8" i="20"/>
  <c r="M12" i="20"/>
  <c r="R8" i="20"/>
  <c r="L12" i="20"/>
  <c r="S6" i="20"/>
  <c r="J12" i="20"/>
  <c r="R6" i="20"/>
  <c r="I12" i="20"/>
  <c r="S4" i="20"/>
  <c r="G12" i="20"/>
  <c r="R4" i="20"/>
  <c r="F12" i="20"/>
  <c r="AM11" i="20"/>
  <c r="AK11" i="20"/>
  <c r="P9" i="20"/>
  <c r="M11" i="20"/>
  <c r="O9" i="20"/>
  <c r="L11" i="20"/>
  <c r="N9" i="20"/>
  <c r="K11" i="20"/>
  <c r="P7" i="20"/>
  <c r="J11" i="20"/>
  <c r="O7" i="20"/>
  <c r="I11" i="20"/>
  <c r="N7" i="20"/>
  <c r="H11" i="20"/>
  <c r="P5" i="20"/>
  <c r="G11" i="20"/>
  <c r="O5" i="20"/>
  <c r="F11" i="20"/>
  <c r="N5" i="20"/>
  <c r="E11" i="20"/>
  <c r="AM10" i="20"/>
  <c r="AK10" i="20"/>
  <c r="E10" i="20"/>
  <c r="T10" i="20"/>
  <c r="U10" i="20"/>
  <c r="H10" i="20"/>
  <c r="V10" i="20"/>
  <c r="W10" i="20"/>
  <c r="K10" i="20"/>
  <c r="X10" i="20"/>
  <c r="Y10" i="20"/>
  <c r="Q10" i="20"/>
  <c r="AB10" i="20"/>
  <c r="AC10" i="20"/>
  <c r="AD10" i="20"/>
  <c r="P8" i="20"/>
  <c r="M10" i="20"/>
  <c r="O8" i="20"/>
  <c r="L10" i="20"/>
  <c r="P6" i="20"/>
  <c r="J10" i="20"/>
  <c r="O6" i="20"/>
  <c r="I10" i="20"/>
  <c r="P4" i="20"/>
  <c r="G10" i="20"/>
  <c r="O4" i="20"/>
  <c r="F10" i="20"/>
  <c r="AM9" i="20"/>
  <c r="AK9" i="20"/>
  <c r="M7" i="20"/>
  <c r="J9" i="20"/>
  <c r="L7" i="20"/>
  <c r="I9" i="20"/>
  <c r="K7" i="20"/>
  <c r="H9" i="20"/>
  <c r="M5" i="20"/>
  <c r="G9" i="20"/>
  <c r="L5" i="20"/>
  <c r="F9" i="20"/>
  <c r="K5" i="20"/>
  <c r="E9" i="20"/>
  <c r="AM8" i="20"/>
  <c r="AK8" i="20"/>
  <c r="E8" i="20"/>
  <c r="T8" i="20"/>
  <c r="U8" i="20"/>
  <c r="H8" i="20"/>
  <c r="V8" i="20"/>
  <c r="W8" i="20"/>
  <c r="N8" i="20"/>
  <c r="Z8" i="20"/>
  <c r="AA8" i="20"/>
  <c r="Q8" i="20"/>
  <c r="AB8" i="20"/>
  <c r="AC8" i="20"/>
  <c r="AD8" i="20"/>
  <c r="M6" i="20"/>
  <c r="J8" i="20"/>
  <c r="L6" i="20"/>
  <c r="I8" i="20"/>
  <c r="M4" i="20"/>
  <c r="G8" i="20"/>
  <c r="L4" i="20"/>
  <c r="F8" i="20"/>
  <c r="AM7" i="20"/>
  <c r="AK7" i="20"/>
  <c r="J5" i="20"/>
  <c r="G7" i="20"/>
  <c r="I5" i="20"/>
  <c r="F7" i="20"/>
  <c r="H5" i="20"/>
  <c r="E7" i="20"/>
  <c r="AM6" i="20"/>
  <c r="AK6" i="20"/>
  <c r="E6" i="20"/>
  <c r="T6" i="20"/>
  <c r="U6" i="20"/>
  <c r="K6" i="20"/>
  <c r="X6" i="20"/>
  <c r="Y6" i="20"/>
  <c r="N6" i="20"/>
  <c r="Z6" i="20"/>
  <c r="AA6" i="20"/>
  <c r="Q6" i="20"/>
  <c r="AB6" i="20"/>
  <c r="AC6" i="20"/>
  <c r="AD6" i="20"/>
  <c r="J4" i="20"/>
  <c r="G6" i="20"/>
  <c r="I4" i="20"/>
  <c r="F6" i="20"/>
  <c r="AM5" i="20"/>
  <c r="AK5" i="20"/>
  <c r="AM4" i="20"/>
  <c r="AK4" i="20"/>
  <c r="H4" i="20"/>
  <c r="V4" i="20"/>
  <c r="W4" i="20"/>
  <c r="K4" i="20"/>
  <c r="X4" i="20"/>
  <c r="Y4" i="20"/>
  <c r="N4" i="20"/>
  <c r="Z4" i="20"/>
  <c r="AA4" i="20"/>
  <c r="Q4" i="20"/>
  <c r="AB4" i="20"/>
  <c r="AC4" i="20"/>
  <c r="AD4" i="20"/>
  <c r="B220" i="17"/>
  <c r="B152" i="17"/>
  <c r="P43" i="17"/>
  <c r="J43" i="17"/>
  <c r="E43" i="17"/>
  <c r="B43" i="17"/>
  <c r="P38" i="17"/>
  <c r="J38" i="17"/>
  <c r="E38" i="17"/>
  <c r="B38" i="17"/>
  <c r="E33" i="17"/>
  <c r="B33" i="17"/>
  <c r="P28" i="17"/>
  <c r="J28" i="17"/>
  <c r="E28" i="17"/>
  <c r="B28" i="17"/>
  <c r="P23" i="17"/>
  <c r="J23" i="17"/>
  <c r="E23" i="17"/>
  <c r="B23" i="17"/>
  <c r="P18" i="17"/>
  <c r="J18" i="17"/>
  <c r="E18" i="17"/>
  <c r="B18" i="17"/>
  <c r="B48" i="17"/>
  <c r="E48" i="17"/>
  <c r="J48" i="17"/>
  <c r="P48" i="17"/>
  <c r="B52" i="17"/>
  <c r="H52" i="17"/>
  <c r="I52" i="17"/>
  <c r="B55" i="17"/>
  <c r="E55" i="17"/>
  <c r="J55" i="17"/>
  <c r="P55" i="17"/>
  <c r="B60" i="17"/>
  <c r="E60" i="17"/>
  <c r="J60" i="17"/>
  <c r="P60" i="17"/>
  <c r="B65" i="17"/>
  <c r="E65" i="17"/>
  <c r="J65" i="17"/>
  <c r="P65" i="17"/>
  <c r="AK52" i="18"/>
  <c r="AI52" i="18"/>
  <c r="AK51" i="18"/>
  <c r="AI51" i="18"/>
  <c r="AK50" i="18"/>
  <c r="AI50" i="18"/>
  <c r="AK49" i="18"/>
  <c r="AI49" i="18"/>
  <c r="AK48" i="18"/>
  <c r="AI48" i="18"/>
  <c r="AK47" i="18"/>
  <c r="AI47" i="18"/>
  <c r="AK46" i="18"/>
  <c r="AI46" i="18"/>
  <c r="AK45" i="18"/>
  <c r="AI45" i="18"/>
  <c r="AK44" i="18"/>
  <c r="AI44" i="18"/>
  <c r="AK43" i="18"/>
  <c r="AI43" i="18"/>
  <c r="AK13" i="18"/>
  <c r="AI13" i="18"/>
  <c r="AK12" i="18"/>
  <c r="AI12" i="18"/>
  <c r="AK11" i="18"/>
  <c r="AI11" i="18"/>
  <c r="AK10" i="18"/>
  <c r="AI10" i="18"/>
  <c r="AK9" i="18"/>
  <c r="AI9" i="18"/>
  <c r="AK8" i="18"/>
  <c r="AI8" i="18"/>
  <c r="AK7" i="18"/>
  <c r="AI7" i="18"/>
  <c r="AK6" i="18"/>
  <c r="AI6" i="18"/>
  <c r="AK5" i="18"/>
  <c r="AI5" i="18"/>
  <c r="AK4" i="18"/>
  <c r="AI4" i="18"/>
  <c r="P270" i="17"/>
  <c r="J270" i="17"/>
  <c r="E270" i="17"/>
  <c r="B270" i="17"/>
  <c r="P265" i="17"/>
  <c r="J265" i="17"/>
  <c r="E265" i="17"/>
  <c r="B265" i="17"/>
  <c r="P260" i="17"/>
  <c r="J260" i="17"/>
  <c r="E260" i="17"/>
  <c r="B260" i="17"/>
  <c r="I257" i="17"/>
  <c r="H257" i="17"/>
  <c r="B257" i="17"/>
  <c r="P253" i="17"/>
  <c r="J253" i="17"/>
  <c r="E253" i="17"/>
  <c r="B253" i="17"/>
  <c r="P248" i="17"/>
  <c r="J248" i="17"/>
  <c r="E248" i="17"/>
  <c r="B248" i="17"/>
  <c r="P243" i="17"/>
  <c r="J243" i="17"/>
  <c r="E243" i="17"/>
  <c r="B243" i="17"/>
  <c r="P238" i="17"/>
  <c r="J238" i="17"/>
  <c r="E238" i="17"/>
  <c r="B238" i="17"/>
  <c r="P233" i="17"/>
  <c r="J233" i="17"/>
  <c r="E233" i="17"/>
  <c r="B233" i="17"/>
  <c r="P228" i="17"/>
  <c r="J228" i="17"/>
  <c r="E228" i="17"/>
  <c r="B228" i="17"/>
  <c r="P223" i="17"/>
  <c r="J223" i="17"/>
  <c r="E223" i="17"/>
  <c r="B223" i="17"/>
  <c r="I220" i="17"/>
  <c r="AM218" i="17"/>
  <c r="AK218" i="17"/>
  <c r="S216" i="17"/>
  <c r="P218" i="17"/>
  <c r="R216" i="17"/>
  <c r="O218" i="17"/>
  <c r="Q216" i="17"/>
  <c r="N218" i="17"/>
  <c r="S214" i="17"/>
  <c r="M218" i="17"/>
  <c r="R214" i="17"/>
  <c r="L218" i="17"/>
  <c r="Q214" i="17"/>
  <c r="K218" i="17"/>
  <c r="S212" i="17"/>
  <c r="J218" i="17"/>
  <c r="R212" i="17"/>
  <c r="I218" i="17"/>
  <c r="Q212" i="17"/>
  <c r="H218" i="17"/>
  <c r="S210" i="17"/>
  <c r="G218" i="17"/>
  <c r="R210" i="17"/>
  <c r="F218" i="17"/>
  <c r="Q210" i="17"/>
  <c r="E218" i="17"/>
  <c r="AM217" i="17"/>
  <c r="AK217" i="17"/>
  <c r="E217" i="17"/>
  <c r="T217" i="17"/>
  <c r="U217" i="17"/>
  <c r="H217" i="17"/>
  <c r="V217" i="17"/>
  <c r="W217" i="17"/>
  <c r="K217" i="17"/>
  <c r="X217" i="17"/>
  <c r="Y217" i="17"/>
  <c r="N217" i="17"/>
  <c r="Z217" i="17"/>
  <c r="AA217" i="17"/>
  <c r="AD217" i="17"/>
  <c r="S215" i="17"/>
  <c r="P217" i="17"/>
  <c r="R215" i="17"/>
  <c r="O217" i="17"/>
  <c r="S213" i="17"/>
  <c r="M217" i="17"/>
  <c r="R213" i="17"/>
  <c r="L217" i="17"/>
  <c r="S211" i="17"/>
  <c r="J217" i="17"/>
  <c r="R211" i="17"/>
  <c r="I217" i="17"/>
  <c r="S209" i="17"/>
  <c r="G217" i="17"/>
  <c r="R209" i="17"/>
  <c r="F217" i="17"/>
  <c r="AM216" i="17"/>
  <c r="AK216" i="17"/>
  <c r="P214" i="17"/>
  <c r="M216" i="17"/>
  <c r="O214" i="17"/>
  <c r="L216" i="17"/>
  <c r="N214" i="17"/>
  <c r="K216" i="17"/>
  <c r="P212" i="17"/>
  <c r="J216" i="17"/>
  <c r="O212" i="17"/>
  <c r="I216" i="17"/>
  <c r="N212" i="17"/>
  <c r="H216" i="17"/>
  <c r="P210" i="17"/>
  <c r="G216" i="17"/>
  <c r="O210" i="17"/>
  <c r="F216" i="17"/>
  <c r="N210" i="17"/>
  <c r="E216" i="17"/>
  <c r="AM215" i="17"/>
  <c r="AK215" i="17"/>
  <c r="E215" i="17"/>
  <c r="T215" i="17"/>
  <c r="U215" i="17"/>
  <c r="H215" i="17"/>
  <c r="V215" i="17"/>
  <c r="W215" i="17"/>
  <c r="K215" i="17"/>
  <c r="X215" i="17"/>
  <c r="Y215" i="17"/>
  <c r="Q215" i="17"/>
  <c r="AB215" i="17"/>
  <c r="AC215" i="17"/>
  <c r="AD215" i="17"/>
  <c r="P213" i="17"/>
  <c r="M215" i="17"/>
  <c r="O213" i="17"/>
  <c r="L215" i="17"/>
  <c r="P211" i="17"/>
  <c r="J215" i="17"/>
  <c r="O211" i="17"/>
  <c r="I215" i="17"/>
  <c r="P209" i="17"/>
  <c r="G215" i="17"/>
  <c r="O209" i="17"/>
  <c r="F215" i="17"/>
  <c r="AM214" i="17"/>
  <c r="AK214" i="17"/>
  <c r="M212" i="17"/>
  <c r="J214" i="17"/>
  <c r="L212" i="17"/>
  <c r="I214" i="17"/>
  <c r="K212" i="17"/>
  <c r="H214" i="17"/>
  <c r="M210" i="17"/>
  <c r="G214" i="17"/>
  <c r="L210" i="17"/>
  <c r="F214" i="17"/>
  <c r="K210" i="17"/>
  <c r="E214" i="17"/>
  <c r="AM213" i="17"/>
  <c r="AK213" i="17"/>
  <c r="E213" i="17"/>
  <c r="T213" i="17"/>
  <c r="U213" i="17"/>
  <c r="H213" i="17"/>
  <c r="V213" i="17"/>
  <c r="W213" i="17"/>
  <c r="N213" i="17"/>
  <c r="Z213" i="17"/>
  <c r="AA213" i="17"/>
  <c r="Q213" i="17"/>
  <c r="AB213" i="17"/>
  <c r="AC213" i="17"/>
  <c r="AD213" i="17"/>
  <c r="M211" i="17"/>
  <c r="J213" i="17"/>
  <c r="L211" i="17"/>
  <c r="I213" i="17"/>
  <c r="M209" i="17"/>
  <c r="G213" i="17"/>
  <c r="L209" i="17"/>
  <c r="F213" i="17"/>
  <c r="AM212" i="17"/>
  <c r="AK212" i="17"/>
  <c r="J210" i="17"/>
  <c r="G212" i="17"/>
  <c r="I210" i="17"/>
  <c r="F212" i="17"/>
  <c r="H210" i="17"/>
  <c r="E212" i="17"/>
  <c r="AM211" i="17"/>
  <c r="AK211" i="17"/>
  <c r="E211" i="17"/>
  <c r="T211" i="17"/>
  <c r="U211" i="17"/>
  <c r="K211" i="17"/>
  <c r="X211" i="17"/>
  <c r="Y211" i="17"/>
  <c r="N211" i="17"/>
  <c r="Z211" i="17"/>
  <c r="AA211" i="17"/>
  <c r="Q211" i="17"/>
  <c r="AB211" i="17"/>
  <c r="AC211" i="17"/>
  <c r="AD211" i="17"/>
  <c r="J209" i="17"/>
  <c r="G211" i="17"/>
  <c r="I209" i="17"/>
  <c r="F211" i="17"/>
  <c r="AM210" i="17"/>
  <c r="AK210" i="17"/>
  <c r="AM209" i="17"/>
  <c r="AK209" i="17"/>
  <c r="H209" i="17"/>
  <c r="V209" i="17"/>
  <c r="W209" i="17"/>
  <c r="K209" i="17"/>
  <c r="X209" i="17"/>
  <c r="Y209" i="17"/>
  <c r="N209" i="17"/>
  <c r="Z209" i="17"/>
  <c r="AA209" i="17"/>
  <c r="Q209" i="17"/>
  <c r="AB209" i="17"/>
  <c r="AC209" i="17"/>
  <c r="AD209" i="17"/>
  <c r="B206" i="17"/>
  <c r="P202" i="17"/>
  <c r="J202" i="17"/>
  <c r="E202" i="17"/>
  <c r="B202" i="17"/>
  <c r="P197" i="17"/>
  <c r="J197" i="17"/>
  <c r="E197" i="17"/>
  <c r="B197" i="17"/>
  <c r="P192" i="17"/>
  <c r="J192" i="17"/>
  <c r="E192" i="17"/>
  <c r="B192" i="17"/>
  <c r="I189" i="17"/>
  <c r="H189" i="17"/>
  <c r="B189" i="17"/>
  <c r="P185" i="17"/>
  <c r="J185" i="17"/>
  <c r="E185" i="17"/>
  <c r="B185" i="17"/>
  <c r="P180" i="17"/>
  <c r="J180" i="17"/>
  <c r="E180" i="17"/>
  <c r="B180" i="17"/>
  <c r="P175" i="17"/>
  <c r="J175" i="17"/>
  <c r="E175" i="17"/>
  <c r="B175" i="17"/>
  <c r="P170" i="17"/>
  <c r="J170" i="17"/>
  <c r="E170" i="17"/>
  <c r="B170" i="17"/>
  <c r="P165" i="17"/>
  <c r="J165" i="17"/>
  <c r="E165" i="17"/>
  <c r="B165" i="17"/>
  <c r="P160" i="17"/>
  <c r="J160" i="17"/>
  <c r="E160" i="17"/>
  <c r="B160" i="17"/>
  <c r="P155" i="17"/>
  <c r="J155" i="17"/>
  <c r="E155" i="17"/>
  <c r="B155" i="17"/>
  <c r="I152" i="17"/>
  <c r="C152" i="17"/>
  <c r="AM150" i="17"/>
  <c r="AK150" i="17"/>
  <c r="P150" i="17"/>
  <c r="O150" i="17"/>
  <c r="N150" i="17"/>
  <c r="M150" i="17"/>
  <c r="L150" i="17"/>
  <c r="K150" i="17"/>
  <c r="J150" i="17"/>
  <c r="I150" i="17"/>
  <c r="H150" i="17"/>
  <c r="G150" i="17"/>
  <c r="F150" i="17"/>
  <c r="E150" i="17"/>
  <c r="AM149" i="17"/>
  <c r="AK149" i="17"/>
  <c r="E149" i="17"/>
  <c r="T149" i="17"/>
  <c r="U149" i="17"/>
  <c r="H149" i="17"/>
  <c r="V149" i="17"/>
  <c r="W149" i="17"/>
  <c r="K149" i="17"/>
  <c r="X149" i="17"/>
  <c r="Y149" i="17"/>
  <c r="N149" i="17"/>
  <c r="Z149" i="17"/>
  <c r="AA149" i="17"/>
  <c r="AD149" i="17"/>
  <c r="P149" i="17"/>
  <c r="R147" i="17"/>
  <c r="O149" i="17"/>
  <c r="M149" i="17"/>
  <c r="R145" i="17"/>
  <c r="L149" i="17"/>
  <c r="S143" i="17"/>
  <c r="J149" i="17"/>
  <c r="R143" i="17"/>
  <c r="I149" i="17"/>
  <c r="S141" i="17"/>
  <c r="G149" i="17"/>
  <c r="R141" i="17"/>
  <c r="F149" i="17"/>
  <c r="AM148" i="17"/>
  <c r="AK148" i="17"/>
  <c r="M148" i="17"/>
  <c r="L148" i="17"/>
  <c r="K148" i="17"/>
  <c r="J148" i="17"/>
  <c r="I148" i="17"/>
  <c r="H148" i="17"/>
  <c r="G148" i="17"/>
  <c r="F148" i="17"/>
  <c r="E148" i="17"/>
  <c r="AM147" i="17"/>
  <c r="AK147" i="17"/>
  <c r="E147" i="17"/>
  <c r="T147" i="17"/>
  <c r="U147" i="17"/>
  <c r="H147" i="17"/>
  <c r="V147" i="17"/>
  <c r="W147" i="17"/>
  <c r="K147" i="17"/>
  <c r="X147" i="17"/>
  <c r="Y147" i="17"/>
  <c r="Q147" i="17"/>
  <c r="AB147" i="17"/>
  <c r="AC147" i="17"/>
  <c r="AD147" i="17"/>
  <c r="P145" i="17"/>
  <c r="M147" i="17"/>
  <c r="O145" i="17"/>
  <c r="L147" i="17"/>
  <c r="J147" i="17"/>
  <c r="O143" i="17"/>
  <c r="I147" i="17"/>
  <c r="P141" i="17"/>
  <c r="G147" i="17"/>
  <c r="O141" i="17"/>
  <c r="F147" i="17"/>
  <c r="AM146" i="17"/>
  <c r="AK146" i="17"/>
  <c r="J146" i="17"/>
  <c r="I146" i="17"/>
  <c r="H146" i="17"/>
  <c r="G146" i="17"/>
  <c r="F146" i="17"/>
  <c r="E146" i="17"/>
  <c r="AM145" i="17"/>
  <c r="AK145" i="17"/>
  <c r="E145" i="17"/>
  <c r="T145" i="17"/>
  <c r="U145" i="17"/>
  <c r="H145" i="17"/>
  <c r="V145" i="17"/>
  <c r="W145" i="17"/>
  <c r="N145" i="17"/>
  <c r="Z145" i="17"/>
  <c r="AA145" i="17"/>
  <c r="Q145" i="17"/>
  <c r="AB145" i="17"/>
  <c r="AC145" i="17"/>
  <c r="AD145" i="17"/>
  <c r="J145" i="17"/>
  <c r="L143" i="17"/>
  <c r="I145" i="17"/>
  <c r="G145" i="17"/>
  <c r="F145" i="17"/>
  <c r="AM144" i="17"/>
  <c r="AK144" i="17"/>
  <c r="G144" i="17"/>
  <c r="F144" i="17"/>
  <c r="E144" i="17"/>
  <c r="AM143" i="17"/>
  <c r="AK143" i="17"/>
  <c r="E143" i="17"/>
  <c r="T143" i="17"/>
  <c r="U143" i="17"/>
  <c r="K143" i="17"/>
  <c r="X143" i="17"/>
  <c r="Y143" i="17"/>
  <c r="N143" i="17"/>
  <c r="Z143" i="17"/>
  <c r="AA143" i="17"/>
  <c r="Q143" i="17"/>
  <c r="AB143" i="17"/>
  <c r="AC143" i="17"/>
  <c r="AD143" i="17"/>
  <c r="G143" i="17"/>
  <c r="F143" i="17"/>
  <c r="V141" i="17"/>
  <c r="W141" i="17"/>
  <c r="K141" i="17"/>
  <c r="X141" i="17"/>
  <c r="Y141" i="17"/>
  <c r="N141" i="17"/>
  <c r="Z141" i="17"/>
  <c r="AA141" i="17"/>
  <c r="Q141" i="17"/>
  <c r="AB141" i="17"/>
  <c r="AC141" i="17"/>
  <c r="AD141" i="17"/>
  <c r="P133" i="17"/>
  <c r="J133" i="17"/>
  <c r="E133" i="17"/>
  <c r="B133" i="17"/>
  <c r="P128" i="17"/>
  <c r="J128" i="17"/>
  <c r="E128" i="17"/>
  <c r="B128" i="17"/>
  <c r="P123" i="17"/>
  <c r="J123" i="17"/>
  <c r="E123" i="17"/>
  <c r="B123" i="17"/>
  <c r="I120" i="17"/>
  <c r="H120" i="17"/>
  <c r="B83" i="17"/>
  <c r="B120" i="17"/>
  <c r="P116" i="17"/>
  <c r="J116" i="17"/>
  <c r="E116" i="17"/>
  <c r="B116" i="17"/>
  <c r="P111" i="17"/>
  <c r="J111" i="17"/>
  <c r="E111" i="17"/>
  <c r="B111" i="17"/>
  <c r="P106" i="17"/>
  <c r="J106" i="17"/>
  <c r="E106" i="17"/>
  <c r="B106" i="17"/>
  <c r="P101" i="17"/>
  <c r="J101" i="17"/>
  <c r="E101" i="17"/>
  <c r="B101" i="17"/>
  <c r="P96" i="17"/>
  <c r="J96" i="17"/>
  <c r="E96" i="17"/>
  <c r="B96" i="17"/>
  <c r="P91" i="17"/>
  <c r="J91" i="17"/>
  <c r="E91" i="17"/>
  <c r="B91" i="17"/>
  <c r="P86" i="17"/>
  <c r="J86" i="17"/>
  <c r="E86" i="17"/>
  <c r="B86" i="17"/>
  <c r="I83" i="17"/>
  <c r="C83" i="17"/>
  <c r="AM81" i="17"/>
  <c r="AK81" i="17"/>
  <c r="S79" i="17"/>
  <c r="P81" i="17"/>
  <c r="R79" i="17"/>
  <c r="O81" i="17"/>
  <c r="Q79" i="17"/>
  <c r="N81" i="17"/>
  <c r="S77" i="17"/>
  <c r="M81" i="17"/>
  <c r="R77" i="17"/>
  <c r="L81" i="17"/>
  <c r="Q77" i="17"/>
  <c r="K81" i="17"/>
  <c r="S75" i="17"/>
  <c r="J81" i="17"/>
  <c r="R75" i="17"/>
  <c r="I81" i="17"/>
  <c r="Q75" i="17"/>
  <c r="H81" i="17"/>
  <c r="S73" i="17"/>
  <c r="G81" i="17"/>
  <c r="R73" i="17"/>
  <c r="F81" i="17"/>
  <c r="Q73" i="17"/>
  <c r="E81" i="17"/>
  <c r="AM80" i="17"/>
  <c r="AK80" i="17"/>
  <c r="E80" i="17"/>
  <c r="T80" i="17"/>
  <c r="U80" i="17"/>
  <c r="H80" i="17"/>
  <c r="V80" i="17"/>
  <c r="W80" i="17"/>
  <c r="K80" i="17"/>
  <c r="X80" i="17"/>
  <c r="Y80" i="17"/>
  <c r="N80" i="17"/>
  <c r="Z80" i="17"/>
  <c r="AA80" i="17"/>
  <c r="AD80" i="17"/>
  <c r="S78" i="17"/>
  <c r="P80" i="17"/>
  <c r="R78" i="17"/>
  <c r="O80" i="17"/>
  <c r="S76" i="17"/>
  <c r="M80" i="17"/>
  <c r="R76" i="17"/>
  <c r="L80" i="17"/>
  <c r="S74" i="17"/>
  <c r="J80" i="17"/>
  <c r="R74" i="17"/>
  <c r="I80" i="17"/>
  <c r="S72" i="17"/>
  <c r="G80" i="17"/>
  <c r="R72" i="17"/>
  <c r="F80" i="17"/>
  <c r="AM79" i="17"/>
  <c r="AK79" i="17"/>
  <c r="P77" i="17"/>
  <c r="M79" i="17"/>
  <c r="O77" i="17"/>
  <c r="L79" i="17"/>
  <c r="N77" i="17"/>
  <c r="K79" i="17"/>
  <c r="P75" i="17"/>
  <c r="J79" i="17"/>
  <c r="O75" i="17"/>
  <c r="I79" i="17"/>
  <c r="N75" i="17"/>
  <c r="H79" i="17"/>
  <c r="P73" i="17"/>
  <c r="G79" i="17"/>
  <c r="O73" i="17"/>
  <c r="F79" i="17"/>
  <c r="N73" i="17"/>
  <c r="E79" i="17"/>
  <c r="AM78" i="17"/>
  <c r="AK78" i="17"/>
  <c r="E78" i="17"/>
  <c r="T78" i="17"/>
  <c r="U78" i="17"/>
  <c r="H78" i="17"/>
  <c r="V78" i="17"/>
  <c r="W78" i="17"/>
  <c r="K78" i="17"/>
  <c r="X78" i="17"/>
  <c r="Y78" i="17"/>
  <c r="Q78" i="17"/>
  <c r="AB78" i="17"/>
  <c r="AC78" i="17"/>
  <c r="AD78" i="17"/>
  <c r="P76" i="17"/>
  <c r="M78" i="17"/>
  <c r="O76" i="17"/>
  <c r="L78" i="17"/>
  <c r="P74" i="17"/>
  <c r="J78" i="17"/>
  <c r="O74" i="17"/>
  <c r="I78" i="17"/>
  <c r="P72" i="17"/>
  <c r="G78" i="17"/>
  <c r="O72" i="17"/>
  <c r="F78" i="17"/>
  <c r="AM77" i="17"/>
  <c r="AK77" i="17"/>
  <c r="M75" i="17"/>
  <c r="J77" i="17"/>
  <c r="L75" i="17"/>
  <c r="I77" i="17"/>
  <c r="K75" i="17"/>
  <c r="H77" i="17"/>
  <c r="M73" i="17"/>
  <c r="G77" i="17"/>
  <c r="L73" i="17"/>
  <c r="F77" i="17"/>
  <c r="K73" i="17"/>
  <c r="E77" i="17"/>
  <c r="AM76" i="17"/>
  <c r="AK76" i="17"/>
  <c r="E76" i="17"/>
  <c r="T76" i="17"/>
  <c r="U76" i="17"/>
  <c r="H76" i="17"/>
  <c r="V76" i="17"/>
  <c r="W76" i="17"/>
  <c r="N76" i="17"/>
  <c r="Z76" i="17"/>
  <c r="AA76" i="17"/>
  <c r="Q76" i="17"/>
  <c r="AB76" i="17"/>
  <c r="AC76" i="17"/>
  <c r="AD76" i="17"/>
  <c r="M74" i="17"/>
  <c r="J76" i="17"/>
  <c r="L74" i="17"/>
  <c r="I76" i="17"/>
  <c r="M72" i="17"/>
  <c r="G76" i="17"/>
  <c r="L72" i="17"/>
  <c r="F76" i="17"/>
  <c r="AM75" i="17"/>
  <c r="AK75" i="17"/>
  <c r="J73" i="17"/>
  <c r="G75" i="17"/>
  <c r="I73" i="17"/>
  <c r="F75" i="17"/>
  <c r="H73" i="17"/>
  <c r="E75" i="17"/>
  <c r="AM74" i="17"/>
  <c r="AK74" i="17"/>
  <c r="E74" i="17"/>
  <c r="T74" i="17"/>
  <c r="U74" i="17"/>
  <c r="K74" i="17"/>
  <c r="X74" i="17"/>
  <c r="Y74" i="17"/>
  <c r="N74" i="17"/>
  <c r="Z74" i="17"/>
  <c r="AA74" i="17"/>
  <c r="Q74" i="17"/>
  <c r="AB74" i="17"/>
  <c r="AC74" i="17"/>
  <c r="AD74" i="17"/>
  <c r="J72" i="17"/>
  <c r="G74" i="17"/>
  <c r="I72" i="17"/>
  <c r="F74" i="17"/>
  <c r="AM73" i="17"/>
  <c r="AK73" i="17"/>
  <c r="AM72" i="17"/>
  <c r="AK72" i="17"/>
  <c r="H72" i="17"/>
  <c r="V72" i="17"/>
  <c r="W72" i="17"/>
  <c r="K72" i="17"/>
  <c r="X72" i="17"/>
  <c r="Y72" i="17"/>
  <c r="N72" i="17"/>
  <c r="Z72" i="17"/>
  <c r="AA72" i="17"/>
  <c r="Q72" i="17"/>
  <c r="AB72" i="17"/>
  <c r="AC72" i="17"/>
  <c r="AD72" i="17"/>
  <c r="B69" i="17"/>
  <c r="B15" i="17"/>
  <c r="I15" i="17"/>
  <c r="C15" i="17"/>
  <c r="AM13" i="17"/>
  <c r="AK13" i="17"/>
  <c r="S11" i="17"/>
  <c r="P13" i="17"/>
  <c r="R11" i="17"/>
  <c r="O13" i="17"/>
  <c r="Q11" i="17"/>
  <c r="N13" i="17"/>
  <c r="S9" i="17"/>
  <c r="M13" i="17"/>
  <c r="R9" i="17"/>
  <c r="L13" i="17"/>
  <c r="Q9" i="17"/>
  <c r="K13" i="17"/>
  <c r="S7" i="17"/>
  <c r="J13" i="17"/>
  <c r="R7" i="17"/>
  <c r="I13" i="17"/>
  <c r="Q7" i="17"/>
  <c r="H13" i="17"/>
  <c r="S5" i="17"/>
  <c r="G13" i="17"/>
  <c r="R5" i="17"/>
  <c r="F13" i="17"/>
  <c r="Q5" i="17"/>
  <c r="E13" i="17"/>
  <c r="AM12" i="17"/>
  <c r="AK12" i="17"/>
  <c r="E12" i="17"/>
  <c r="T12" i="17"/>
  <c r="U12" i="17"/>
  <c r="H12" i="17"/>
  <c r="V12" i="17"/>
  <c r="W12" i="17"/>
  <c r="K12" i="17"/>
  <c r="X12" i="17"/>
  <c r="Y12" i="17"/>
  <c r="N12" i="17"/>
  <c r="Z12" i="17"/>
  <c r="AA12" i="17"/>
  <c r="AD12" i="17"/>
  <c r="S10" i="17"/>
  <c r="P12" i="17"/>
  <c r="R10" i="17"/>
  <c r="O12" i="17"/>
  <c r="S8" i="17"/>
  <c r="M12" i="17"/>
  <c r="R8" i="17"/>
  <c r="L12" i="17"/>
  <c r="S6" i="17"/>
  <c r="J12" i="17"/>
  <c r="R6" i="17"/>
  <c r="I12" i="17"/>
  <c r="S4" i="17"/>
  <c r="G12" i="17"/>
  <c r="R4" i="17"/>
  <c r="F12" i="17"/>
  <c r="AM11" i="17"/>
  <c r="AK11" i="17"/>
  <c r="P9" i="17"/>
  <c r="M11" i="17"/>
  <c r="O9" i="17"/>
  <c r="L11" i="17"/>
  <c r="N9" i="17"/>
  <c r="K11" i="17"/>
  <c r="P7" i="17"/>
  <c r="J11" i="17"/>
  <c r="O7" i="17"/>
  <c r="I11" i="17"/>
  <c r="N7" i="17"/>
  <c r="H11" i="17"/>
  <c r="P5" i="17"/>
  <c r="G11" i="17"/>
  <c r="O5" i="17"/>
  <c r="F11" i="17"/>
  <c r="N5" i="17"/>
  <c r="E11" i="17"/>
  <c r="AM10" i="17"/>
  <c r="AK10" i="17"/>
  <c r="E10" i="17"/>
  <c r="T10" i="17"/>
  <c r="U10" i="17"/>
  <c r="H10" i="17"/>
  <c r="V10" i="17"/>
  <c r="W10" i="17"/>
  <c r="K10" i="17"/>
  <c r="X10" i="17"/>
  <c r="Y10" i="17"/>
  <c r="Q10" i="17"/>
  <c r="AB10" i="17"/>
  <c r="AC10" i="17"/>
  <c r="AD10" i="17"/>
  <c r="P8" i="17"/>
  <c r="M10" i="17"/>
  <c r="O8" i="17"/>
  <c r="L10" i="17"/>
  <c r="P6" i="17"/>
  <c r="J10" i="17"/>
  <c r="O6" i="17"/>
  <c r="I10" i="17"/>
  <c r="P4" i="17"/>
  <c r="G10" i="17"/>
  <c r="O4" i="17"/>
  <c r="F10" i="17"/>
  <c r="AM9" i="17"/>
  <c r="AK9" i="17"/>
  <c r="M7" i="17"/>
  <c r="J9" i="17"/>
  <c r="L7" i="17"/>
  <c r="I9" i="17"/>
  <c r="K7" i="17"/>
  <c r="H9" i="17"/>
  <c r="M5" i="17"/>
  <c r="G9" i="17"/>
  <c r="L5" i="17"/>
  <c r="F9" i="17"/>
  <c r="K5" i="17"/>
  <c r="E9" i="17"/>
  <c r="AM8" i="17"/>
  <c r="AK8" i="17"/>
  <c r="E8" i="17"/>
  <c r="T8" i="17"/>
  <c r="U8" i="17"/>
  <c r="H8" i="17"/>
  <c r="V8" i="17"/>
  <c r="W8" i="17"/>
  <c r="N8" i="17"/>
  <c r="Z8" i="17"/>
  <c r="AA8" i="17"/>
  <c r="Q8" i="17"/>
  <c r="AB8" i="17"/>
  <c r="AC8" i="17"/>
  <c r="AD8" i="17"/>
  <c r="M6" i="17"/>
  <c r="J8" i="17"/>
  <c r="L6" i="17"/>
  <c r="I8" i="17"/>
  <c r="M4" i="17"/>
  <c r="G8" i="17"/>
  <c r="L4" i="17"/>
  <c r="F8" i="17"/>
  <c r="AM7" i="17"/>
  <c r="AK7" i="17"/>
  <c r="J5" i="17"/>
  <c r="G7" i="17"/>
  <c r="I5" i="17"/>
  <c r="F7" i="17"/>
  <c r="H5" i="17"/>
  <c r="E7" i="17"/>
  <c r="AM6" i="17"/>
  <c r="AK6" i="17"/>
  <c r="E6" i="17"/>
  <c r="T6" i="17"/>
  <c r="U6" i="17"/>
  <c r="K6" i="17"/>
  <c r="X6" i="17"/>
  <c r="Y6" i="17"/>
  <c r="N6" i="17"/>
  <c r="Z6" i="17"/>
  <c r="AA6" i="17"/>
  <c r="Q6" i="17"/>
  <c r="AB6" i="17"/>
  <c r="AC6" i="17"/>
  <c r="AD6" i="17"/>
  <c r="J4" i="17"/>
  <c r="G6" i="17"/>
  <c r="I4" i="17"/>
  <c r="F6" i="17"/>
  <c r="AM5" i="17"/>
  <c r="AK5" i="17"/>
  <c r="AM4" i="17"/>
  <c r="AK4" i="17"/>
  <c r="H4" i="17"/>
  <c r="V4" i="17"/>
  <c r="W4" i="17"/>
  <c r="K4" i="17"/>
  <c r="X4" i="17"/>
  <c r="Y4" i="17"/>
  <c r="N4" i="17"/>
  <c r="Z4" i="17"/>
  <c r="AA4" i="17"/>
  <c r="Q4" i="17"/>
  <c r="AB4" i="17"/>
  <c r="AC4" i="17"/>
  <c r="AD4" i="17"/>
  <c r="P270" i="16"/>
  <c r="J270" i="16"/>
  <c r="E270" i="16"/>
  <c r="B270" i="16"/>
  <c r="P265" i="16"/>
  <c r="J265" i="16"/>
  <c r="E265" i="16"/>
  <c r="B265" i="16"/>
  <c r="P260" i="16"/>
  <c r="J260" i="16"/>
  <c r="E260" i="16"/>
  <c r="B260" i="16"/>
  <c r="I257" i="16"/>
  <c r="H257" i="16"/>
  <c r="B220" i="16"/>
  <c r="B257" i="16"/>
  <c r="P253" i="16"/>
  <c r="J253" i="16"/>
  <c r="E253" i="16"/>
  <c r="B253" i="16"/>
  <c r="P248" i="16"/>
  <c r="J248" i="16"/>
  <c r="E248" i="16"/>
  <c r="B248" i="16"/>
  <c r="P243" i="16"/>
  <c r="J243" i="16"/>
  <c r="E243" i="16"/>
  <c r="B243" i="16"/>
  <c r="P238" i="16"/>
  <c r="J238" i="16"/>
  <c r="E238" i="16"/>
  <c r="B238" i="16"/>
  <c r="P233" i="16"/>
  <c r="J233" i="16"/>
  <c r="E233" i="16"/>
  <c r="B233" i="16"/>
  <c r="P228" i="16"/>
  <c r="J228" i="16"/>
  <c r="E228" i="16"/>
  <c r="B228" i="16"/>
  <c r="P223" i="16"/>
  <c r="J223" i="16"/>
  <c r="E223" i="16"/>
  <c r="B223" i="16"/>
  <c r="I220" i="16"/>
  <c r="AM218" i="16"/>
  <c r="AK218" i="16"/>
  <c r="S216" i="16"/>
  <c r="P218" i="16"/>
  <c r="R216" i="16"/>
  <c r="O218" i="16"/>
  <c r="Q216" i="16"/>
  <c r="N218" i="16"/>
  <c r="S214" i="16"/>
  <c r="M218" i="16"/>
  <c r="R214" i="16"/>
  <c r="L218" i="16"/>
  <c r="Q214" i="16"/>
  <c r="K218" i="16"/>
  <c r="S212" i="16"/>
  <c r="J218" i="16"/>
  <c r="R212" i="16"/>
  <c r="I218" i="16"/>
  <c r="Q212" i="16"/>
  <c r="H218" i="16"/>
  <c r="S210" i="16"/>
  <c r="G218" i="16"/>
  <c r="R210" i="16"/>
  <c r="F218" i="16"/>
  <c r="Q210" i="16"/>
  <c r="E218" i="16"/>
  <c r="AM217" i="16"/>
  <c r="AK217" i="16"/>
  <c r="E217" i="16"/>
  <c r="T217" i="16"/>
  <c r="U217" i="16"/>
  <c r="H217" i="16"/>
  <c r="V217" i="16"/>
  <c r="W217" i="16"/>
  <c r="K217" i="16"/>
  <c r="X217" i="16"/>
  <c r="Y217" i="16"/>
  <c r="N217" i="16"/>
  <c r="Z217" i="16"/>
  <c r="AA217" i="16"/>
  <c r="AD217" i="16"/>
  <c r="S215" i="16"/>
  <c r="P217" i="16"/>
  <c r="R215" i="16"/>
  <c r="O217" i="16"/>
  <c r="S213" i="16"/>
  <c r="M217" i="16"/>
  <c r="R213" i="16"/>
  <c r="L217" i="16"/>
  <c r="S211" i="16"/>
  <c r="J217" i="16"/>
  <c r="R211" i="16"/>
  <c r="I217" i="16"/>
  <c r="S209" i="16"/>
  <c r="G217" i="16"/>
  <c r="R209" i="16"/>
  <c r="F217" i="16"/>
  <c r="AM216" i="16"/>
  <c r="AK216" i="16"/>
  <c r="P214" i="16"/>
  <c r="M216" i="16"/>
  <c r="O214" i="16"/>
  <c r="L216" i="16"/>
  <c r="N214" i="16"/>
  <c r="K216" i="16"/>
  <c r="P212" i="16"/>
  <c r="J216" i="16"/>
  <c r="O212" i="16"/>
  <c r="I216" i="16"/>
  <c r="N212" i="16"/>
  <c r="H216" i="16"/>
  <c r="P210" i="16"/>
  <c r="G216" i="16"/>
  <c r="O210" i="16"/>
  <c r="F216" i="16"/>
  <c r="N210" i="16"/>
  <c r="E216" i="16"/>
  <c r="AM215" i="16"/>
  <c r="AK215" i="16"/>
  <c r="E215" i="16"/>
  <c r="T215" i="16"/>
  <c r="U215" i="16"/>
  <c r="H215" i="16"/>
  <c r="V215" i="16"/>
  <c r="W215" i="16"/>
  <c r="K215" i="16"/>
  <c r="X215" i="16"/>
  <c r="Y215" i="16"/>
  <c r="Q215" i="16"/>
  <c r="AB215" i="16"/>
  <c r="AC215" i="16"/>
  <c r="AD215" i="16"/>
  <c r="P213" i="16"/>
  <c r="M215" i="16"/>
  <c r="O213" i="16"/>
  <c r="L215" i="16"/>
  <c r="P211" i="16"/>
  <c r="J215" i="16"/>
  <c r="O211" i="16"/>
  <c r="I215" i="16"/>
  <c r="P209" i="16"/>
  <c r="G215" i="16"/>
  <c r="O209" i="16"/>
  <c r="F215" i="16"/>
  <c r="AM214" i="16"/>
  <c r="AK214" i="16"/>
  <c r="M212" i="16"/>
  <c r="J214" i="16"/>
  <c r="L212" i="16"/>
  <c r="I214" i="16"/>
  <c r="K212" i="16"/>
  <c r="H214" i="16"/>
  <c r="M210" i="16"/>
  <c r="G214" i="16"/>
  <c r="L210" i="16"/>
  <c r="F214" i="16"/>
  <c r="K210" i="16"/>
  <c r="E214" i="16"/>
  <c r="AM213" i="16"/>
  <c r="AK213" i="16"/>
  <c r="E213" i="16"/>
  <c r="T213" i="16"/>
  <c r="U213" i="16"/>
  <c r="H213" i="16"/>
  <c r="V213" i="16"/>
  <c r="W213" i="16"/>
  <c r="N213" i="16"/>
  <c r="Z213" i="16"/>
  <c r="AA213" i="16"/>
  <c r="Q213" i="16"/>
  <c r="AB213" i="16"/>
  <c r="AC213" i="16"/>
  <c r="AD213" i="16"/>
  <c r="M211" i="16"/>
  <c r="J213" i="16"/>
  <c r="L211" i="16"/>
  <c r="I213" i="16"/>
  <c r="M209" i="16"/>
  <c r="G213" i="16"/>
  <c r="L209" i="16"/>
  <c r="F213" i="16"/>
  <c r="AM212" i="16"/>
  <c r="AK212" i="16"/>
  <c r="J210" i="16"/>
  <c r="G212" i="16"/>
  <c r="I210" i="16"/>
  <c r="F212" i="16"/>
  <c r="H210" i="16"/>
  <c r="E212" i="16"/>
  <c r="AM211" i="16"/>
  <c r="AK211" i="16"/>
  <c r="E211" i="16"/>
  <c r="T211" i="16"/>
  <c r="U211" i="16"/>
  <c r="K211" i="16"/>
  <c r="X211" i="16"/>
  <c r="Y211" i="16"/>
  <c r="N211" i="16"/>
  <c r="Z211" i="16"/>
  <c r="AA211" i="16"/>
  <c r="Q211" i="16"/>
  <c r="AB211" i="16"/>
  <c r="AC211" i="16"/>
  <c r="AD211" i="16"/>
  <c r="J209" i="16"/>
  <c r="G211" i="16"/>
  <c r="I209" i="16"/>
  <c r="F211" i="16"/>
  <c r="AM210" i="16"/>
  <c r="AK210" i="16"/>
  <c r="AM209" i="16"/>
  <c r="AK209" i="16"/>
  <c r="H209" i="16"/>
  <c r="V209" i="16"/>
  <c r="W209" i="16"/>
  <c r="K209" i="16"/>
  <c r="X209" i="16"/>
  <c r="Y209" i="16"/>
  <c r="N209" i="16"/>
  <c r="Z209" i="16"/>
  <c r="AA209" i="16"/>
  <c r="Q209" i="16"/>
  <c r="AB209" i="16"/>
  <c r="AC209" i="16"/>
  <c r="AD209" i="16"/>
  <c r="B206" i="16"/>
  <c r="P202" i="16"/>
  <c r="J202" i="16"/>
  <c r="E202" i="16"/>
  <c r="B202" i="16"/>
  <c r="P197" i="16"/>
  <c r="J197" i="16"/>
  <c r="E197" i="16"/>
  <c r="B197" i="16"/>
  <c r="P192" i="16"/>
  <c r="J192" i="16"/>
  <c r="E192" i="16"/>
  <c r="B192" i="16"/>
  <c r="I189" i="16"/>
  <c r="H189" i="16"/>
  <c r="B152" i="16"/>
  <c r="B189" i="16"/>
  <c r="P185" i="16"/>
  <c r="J185" i="16"/>
  <c r="E185" i="16"/>
  <c r="B185" i="16"/>
  <c r="P180" i="16"/>
  <c r="J180" i="16"/>
  <c r="E180" i="16"/>
  <c r="B180" i="16"/>
  <c r="P175" i="16"/>
  <c r="J175" i="16"/>
  <c r="E175" i="16"/>
  <c r="B175" i="16"/>
  <c r="P170" i="16"/>
  <c r="J170" i="16"/>
  <c r="E170" i="16"/>
  <c r="B170" i="16"/>
  <c r="P165" i="16"/>
  <c r="J165" i="16"/>
  <c r="E165" i="16"/>
  <c r="B165" i="16"/>
  <c r="P160" i="16"/>
  <c r="J160" i="16"/>
  <c r="E160" i="16"/>
  <c r="B160" i="16"/>
  <c r="P155" i="16"/>
  <c r="J155" i="16"/>
  <c r="E155" i="16"/>
  <c r="B155" i="16"/>
  <c r="I152" i="16"/>
  <c r="C152" i="16"/>
  <c r="AM150" i="16"/>
  <c r="AK150" i="16"/>
  <c r="S148" i="16"/>
  <c r="P150" i="16"/>
  <c r="R148" i="16"/>
  <c r="O150" i="16"/>
  <c r="Q148" i="16"/>
  <c r="N150" i="16"/>
  <c r="S146" i="16"/>
  <c r="M150" i="16"/>
  <c r="R146" i="16"/>
  <c r="L150" i="16"/>
  <c r="Q146" i="16"/>
  <c r="K150" i="16"/>
  <c r="S144" i="16"/>
  <c r="J150" i="16"/>
  <c r="R144" i="16"/>
  <c r="I150" i="16"/>
  <c r="Q144" i="16"/>
  <c r="H150" i="16"/>
  <c r="S142" i="16"/>
  <c r="G150" i="16"/>
  <c r="R142" i="16"/>
  <c r="F150" i="16"/>
  <c r="Q142" i="16"/>
  <c r="E150" i="16"/>
  <c r="AM149" i="16"/>
  <c r="AK149" i="16"/>
  <c r="E149" i="16"/>
  <c r="T149" i="16"/>
  <c r="U149" i="16"/>
  <c r="H149" i="16"/>
  <c r="V149" i="16"/>
  <c r="W149" i="16"/>
  <c r="K149" i="16"/>
  <c r="X149" i="16"/>
  <c r="Y149" i="16"/>
  <c r="N149" i="16"/>
  <c r="Z149" i="16"/>
  <c r="AA149" i="16"/>
  <c r="AD149" i="16"/>
  <c r="S147" i="16"/>
  <c r="P149" i="16"/>
  <c r="R147" i="16"/>
  <c r="O149" i="16"/>
  <c r="S145" i="16"/>
  <c r="M149" i="16"/>
  <c r="R145" i="16"/>
  <c r="L149" i="16"/>
  <c r="S143" i="16"/>
  <c r="J149" i="16"/>
  <c r="R143" i="16"/>
  <c r="I149" i="16"/>
  <c r="S141" i="16"/>
  <c r="G149" i="16"/>
  <c r="R141" i="16"/>
  <c r="F149" i="16"/>
  <c r="AM148" i="16"/>
  <c r="AK148" i="16"/>
  <c r="P146" i="16"/>
  <c r="M148" i="16"/>
  <c r="O146" i="16"/>
  <c r="L148" i="16"/>
  <c r="N146" i="16"/>
  <c r="K148" i="16"/>
  <c r="P144" i="16"/>
  <c r="J148" i="16"/>
  <c r="O144" i="16"/>
  <c r="I148" i="16"/>
  <c r="N144" i="16"/>
  <c r="H148" i="16"/>
  <c r="P142" i="16"/>
  <c r="G148" i="16"/>
  <c r="O142" i="16"/>
  <c r="F148" i="16"/>
  <c r="N142" i="16"/>
  <c r="E148" i="16"/>
  <c r="AM147" i="16"/>
  <c r="AK147" i="16"/>
  <c r="E147" i="16"/>
  <c r="T147" i="16"/>
  <c r="U147" i="16"/>
  <c r="H147" i="16"/>
  <c r="V147" i="16"/>
  <c r="W147" i="16"/>
  <c r="K147" i="16"/>
  <c r="X147" i="16"/>
  <c r="Y147" i="16"/>
  <c r="Q147" i="16"/>
  <c r="AB147" i="16"/>
  <c r="AC147" i="16"/>
  <c r="AD147" i="16"/>
  <c r="P145" i="16"/>
  <c r="M147" i="16"/>
  <c r="O145" i="16"/>
  <c r="L147" i="16"/>
  <c r="P143" i="16"/>
  <c r="J147" i="16"/>
  <c r="O143" i="16"/>
  <c r="I147" i="16"/>
  <c r="P141" i="16"/>
  <c r="G147" i="16"/>
  <c r="O141" i="16"/>
  <c r="F147" i="16"/>
  <c r="AM146" i="16"/>
  <c r="AK146" i="16"/>
  <c r="M144" i="16"/>
  <c r="J146" i="16"/>
  <c r="L144" i="16"/>
  <c r="I146" i="16"/>
  <c r="K144" i="16"/>
  <c r="H146" i="16"/>
  <c r="M142" i="16"/>
  <c r="G146" i="16"/>
  <c r="L142" i="16"/>
  <c r="F146" i="16"/>
  <c r="K142" i="16"/>
  <c r="E146" i="16"/>
  <c r="AM145" i="16"/>
  <c r="AK145" i="16"/>
  <c r="E145" i="16"/>
  <c r="T145" i="16"/>
  <c r="U145" i="16"/>
  <c r="H145" i="16"/>
  <c r="V145" i="16"/>
  <c r="W145" i="16"/>
  <c r="N145" i="16"/>
  <c r="Z145" i="16"/>
  <c r="AA145" i="16"/>
  <c r="Q145" i="16"/>
  <c r="AB145" i="16"/>
  <c r="AC145" i="16"/>
  <c r="AD145" i="16"/>
  <c r="M143" i="16"/>
  <c r="J145" i="16"/>
  <c r="L143" i="16"/>
  <c r="I145" i="16"/>
  <c r="M141" i="16"/>
  <c r="G145" i="16"/>
  <c r="L141" i="16"/>
  <c r="F145" i="16"/>
  <c r="AM144" i="16"/>
  <c r="AK144" i="16"/>
  <c r="J142" i="16"/>
  <c r="G144" i="16"/>
  <c r="I142" i="16"/>
  <c r="F144" i="16"/>
  <c r="H142" i="16"/>
  <c r="E144" i="16"/>
  <c r="AM143" i="16"/>
  <c r="AK143" i="16"/>
  <c r="E143" i="16"/>
  <c r="T143" i="16"/>
  <c r="U143" i="16"/>
  <c r="K143" i="16"/>
  <c r="X143" i="16"/>
  <c r="Y143" i="16"/>
  <c r="N143" i="16"/>
  <c r="Z143" i="16"/>
  <c r="AA143" i="16"/>
  <c r="Q143" i="16"/>
  <c r="AB143" i="16"/>
  <c r="AC143" i="16"/>
  <c r="AD143" i="16"/>
  <c r="J141" i="16"/>
  <c r="G143" i="16"/>
  <c r="I141" i="16"/>
  <c r="F143" i="16"/>
  <c r="AM142" i="16"/>
  <c r="AK142" i="16"/>
  <c r="AM141" i="16"/>
  <c r="AK141" i="16"/>
  <c r="H141" i="16"/>
  <c r="V141" i="16"/>
  <c r="W141" i="16"/>
  <c r="K141" i="16"/>
  <c r="X141" i="16"/>
  <c r="Y141" i="16"/>
  <c r="N141" i="16"/>
  <c r="Z141" i="16"/>
  <c r="AA141" i="16"/>
  <c r="Q141" i="16"/>
  <c r="AB141" i="16"/>
  <c r="AC141" i="16"/>
  <c r="AD141" i="16"/>
  <c r="P133" i="16"/>
  <c r="J133" i="16"/>
  <c r="E133" i="16"/>
  <c r="B133" i="16"/>
  <c r="P128" i="16"/>
  <c r="J128" i="16"/>
  <c r="E128" i="16"/>
  <c r="B128" i="16"/>
  <c r="P123" i="16"/>
  <c r="J123" i="16"/>
  <c r="E123" i="16"/>
  <c r="B123" i="16"/>
  <c r="I120" i="16"/>
  <c r="H120" i="16"/>
  <c r="B83" i="16"/>
  <c r="B120" i="16"/>
  <c r="P116" i="16"/>
  <c r="J116" i="16"/>
  <c r="E116" i="16"/>
  <c r="B116" i="16"/>
  <c r="P111" i="16"/>
  <c r="J111" i="16"/>
  <c r="E111" i="16"/>
  <c r="B111" i="16"/>
  <c r="P106" i="16"/>
  <c r="J106" i="16"/>
  <c r="E106" i="16"/>
  <c r="B106" i="16"/>
  <c r="P101" i="16"/>
  <c r="J101" i="16"/>
  <c r="E101" i="16"/>
  <c r="B101" i="16"/>
  <c r="P96" i="16"/>
  <c r="J96" i="16"/>
  <c r="E96" i="16"/>
  <c r="B96" i="16"/>
  <c r="P91" i="16"/>
  <c r="J91" i="16"/>
  <c r="E91" i="16"/>
  <c r="B91" i="16"/>
  <c r="P86" i="16"/>
  <c r="J86" i="16"/>
  <c r="E86" i="16"/>
  <c r="B86" i="16"/>
  <c r="I83" i="16"/>
  <c r="C83" i="16"/>
  <c r="AM81" i="16"/>
  <c r="AK81" i="16"/>
  <c r="S79" i="16"/>
  <c r="P81" i="16"/>
  <c r="R79" i="16"/>
  <c r="O81" i="16"/>
  <c r="Q79" i="16"/>
  <c r="N81" i="16"/>
  <c r="S77" i="16"/>
  <c r="M81" i="16"/>
  <c r="R77" i="16"/>
  <c r="L81" i="16"/>
  <c r="Q77" i="16"/>
  <c r="K81" i="16"/>
  <c r="S75" i="16"/>
  <c r="J81" i="16"/>
  <c r="R75" i="16"/>
  <c r="I81" i="16"/>
  <c r="Q75" i="16"/>
  <c r="H81" i="16"/>
  <c r="S73" i="16"/>
  <c r="G81" i="16"/>
  <c r="R73" i="16"/>
  <c r="F81" i="16"/>
  <c r="Q73" i="16"/>
  <c r="E81" i="16"/>
  <c r="AM80" i="16"/>
  <c r="AK80" i="16"/>
  <c r="E80" i="16"/>
  <c r="T80" i="16"/>
  <c r="U80" i="16"/>
  <c r="H80" i="16"/>
  <c r="V80" i="16"/>
  <c r="W80" i="16"/>
  <c r="K80" i="16"/>
  <c r="X80" i="16"/>
  <c r="Y80" i="16"/>
  <c r="N80" i="16"/>
  <c r="Z80" i="16"/>
  <c r="AA80" i="16"/>
  <c r="AD80" i="16"/>
  <c r="S78" i="16"/>
  <c r="P80" i="16"/>
  <c r="R78" i="16"/>
  <c r="O80" i="16"/>
  <c r="S76" i="16"/>
  <c r="M80" i="16"/>
  <c r="R76" i="16"/>
  <c r="L80" i="16"/>
  <c r="S74" i="16"/>
  <c r="J80" i="16"/>
  <c r="R74" i="16"/>
  <c r="I80" i="16"/>
  <c r="S72" i="16"/>
  <c r="G80" i="16"/>
  <c r="R72" i="16"/>
  <c r="F80" i="16"/>
  <c r="AM79" i="16"/>
  <c r="AK79" i="16"/>
  <c r="P77" i="16"/>
  <c r="M79" i="16"/>
  <c r="O77" i="16"/>
  <c r="L79" i="16"/>
  <c r="N77" i="16"/>
  <c r="K79" i="16"/>
  <c r="P75" i="16"/>
  <c r="J79" i="16"/>
  <c r="O75" i="16"/>
  <c r="I79" i="16"/>
  <c r="N75" i="16"/>
  <c r="H79" i="16"/>
  <c r="P73" i="16"/>
  <c r="G79" i="16"/>
  <c r="O73" i="16"/>
  <c r="F79" i="16"/>
  <c r="N73" i="16"/>
  <c r="E79" i="16"/>
  <c r="AM78" i="16"/>
  <c r="AK78" i="16"/>
  <c r="E78" i="16"/>
  <c r="T78" i="16"/>
  <c r="U78" i="16"/>
  <c r="H78" i="16"/>
  <c r="V78" i="16"/>
  <c r="W78" i="16"/>
  <c r="K78" i="16"/>
  <c r="X78" i="16"/>
  <c r="Y78" i="16"/>
  <c r="Q78" i="16"/>
  <c r="AB78" i="16"/>
  <c r="AC78" i="16"/>
  <c r="AD78" i="16"/>
  <c r="P76" i="16"/>
  <c r="M78" i="16"/>
  <c r="O76" i="16"/>
  <c r="L78" i="16"/>
  <c r="P74" i="16"/>
  <c r="J78" i="16"/>
  <c r="O74" i="16"/>
  <c r="I78" i="16"/>
  <c r="P72" i="16"/>
  <c r="G78" i="16"/>
  <c r="O72" i="16"/>
  <c r="F78" i="16"/>
  <c r="AM77" i="16"/>
  <c r="AK77" i="16"/>
  <c r="M75" i="16"/>
  <c r="J77" i="16"/>
  <c r="L75" i="16"/>
  <c r="I77" i="16"/>
  <c r="K75" i="16"/>
  <c r="H77" i="16"/>
  <c r="M73" i="16"/>
  <c r="G77" i="16"/>
  <c r="L73" i="16"/>
  <c r="F77" i="16"/>
  <c r="K73" i="16"/>
  <c r="E77" i="16"/>
  <c r="AM76" i="16"/>
  <c r="AK76" i="16"/>
  <c r="E76" i="16"/>
  <c r="T76" i="16"/>
  <c r="U76" i="16"/>
  <c r="H76" i="16"/>
  <c r="V76" i="16"/>
  <c r="W76" i="16"/>
  <c r="N76" i="16"/>
  <c r="Z76" i="16"/>
  <c r="AA76" i="16"/>
  <c r="Q76" i="16"/>
  <c r="AB76" i="16"/>
  <c r="AC76" i="16"/>
  <c r="AD76" i="16"/>
  <c r="M74" i="16"/>
  <c r="J76" i="16"/>
  <c r="L74" i="16"/>
  <c r="I76" i="16"/>
  <c r="M72" i="16"/>
  <c r="G76" i="16"/>
  <c r="L72" i="16"/>
  <c r="F76" i="16"/>
  <c r="AM75" i="16"/>
  <c r="AK75" i="16"/>
  <c r="J73" i="16"/>
  <c r="G75" i="16"/>
  <c r="I73" i="16"/>
  <c r="F75" i="16"/>
  <c r="H73" i="16"/>
  <c r="E75" i="16"/>
  <c r="AM74" i="16"/>
  <c r="AK74" i="16"/>
  <c r="E74" i="16"/>
  <c r="T74" i="16"/>
  <c r="U74" i="16"/>
  <c r="K74" i="16"/>
  <c r="X74" i="16"/>
  <c r="Y74" i="16"/>
  <c r="N74" i="16"/>
  <c r="Z74" i="16"/>
  <c r="AA74" i="16"/>
  <c r="Q74" i="16"/>
  <c r="AB74" i="16"/>
  <c r="AC74" i="16"/>
  <c r="AD74" i="16"/>
  <c r="J72" i="16"/>
  <c r="G74" i="16"/>
  <c r="I72" i="16"/>
  <c r="F74" i="16"/>
  <c r="AM73" i="16"/>
  <c r="AK73" i="16"/>
  <c r="AM72" i="16"/>
  <c r="AK72" i="16"/>
  <c r="H72" i="16"/>
  <c r="V72" i="16"/>
  <c r="W72" i="16"/>
  <c r="K72" i="16"/>
  <c r="X72" i="16"/>
  <c r="Y72" i="16"/>
  <c r="N72" i="16"/>
  <c r="Z72" i="16"/>
  <c r="AA72" i="16"/>
  <c r="Q72" i="16"/>
  <c r="AB72" i="16"/>
  <c r="AC72" i="16"/>
  <c r="AD72" i="16"/>
  <c r="B69" i="16"/>
  <c r="P65" i="16"/>
  <c r="J65" i="16"/>
  <c r="E65" i="16"/>
  <c r="B65" i="16"/>
  <c r="P60" i="16"/>
  <c r="J60" i="16"/>
  <c r="E60" i="16"/>
  <c r="B60" i="16"/>
  <c r="P55" i="16"/>
  <c r="J55" i="16"/>
  <c r="E55" i="16"/>
  <c r="B55" i="16"/>
  <c r="I52" i="16"/>
  <c r="H52" i="16"/>
  <c r="B15" i="16"/>
  <c r="B52" i="16"/>
  <c r="P48" i="16"/>
  <c r="J48" i="16"/>
  <c r="E48" i="16"/>
  <c r="B48" i="16"/>
  <c r="P43" i="16"/>
  <c r="J43" i="16"/>
  <c r="E43" i="16"/>
  <c r="B43" i="16"/>
  <c r="P38" i="16"/>
  <c r="J38" i="16"/>
  <c r="E38" i="16"/>
  <c r="B38" i="16"/>
  <c r="P33" i="16"/>
  <c r="J33" i="16"/>
  <c r="E33" i="16"/>
  <c r="B33" i="16"/>
  <c r="P28" i="16"/>
  <c r="J28" i="16"/>
  <c r="E28" i="16"/>
  <c r="B28" i="16"/>
  <c r="P23" i="16"/>
  <c r="J23" i="16"/>
  <c r="E23" i="16"/>
  <c r="B23" i="16"/>
  <c r="P18" i="16"/>
  <c r="J18" i="16"/>
  <c r="E18" i="16"/>
  <c r="B18" i="16"/>
  <c r="I15" i="16"/>
  <c r="C15" i="16"/>
  <c r="AM13" i="16"/>
  <c r="AK13" i="16"/>
  <c r="S11" i="16"/>
  <c r="P13" i="16"/>
  <c r="R11" i="16"/>
  <c r="O13" i="16"/>
  <c r="Q11" i="16"/>
  <c r="N13" i="16"/>
  <c r="S9" i="16"/>
  <c r="M13" i="16"/>
  <c r="R9" i="16"/>
  <c r="L13" i="16"/>
  <c r="Q9" i="16"/>
  <c r="K13" i="16"/>
  <c r="S7" i="16"/>
  <c r="J13" i="16"/>
  <c r="R7" i="16"/>
  <c r="I13" i="16"/>
  <c r="Q7" i="16"/>
  <c r="H13" i="16"/>
  <c r="S5" i="16"/>
  <c r="G13" i="16"/>
  <c r="R5" i="16"/>
  <c r="F13" i="16"/>
  <c r="Q5" i="16"/>
  <c r="E13" i="16"/>
  <c r="AM12" i="16"/>
  <c r="AK12" i="16"/>
  <c r="E12" i="16"/>
  <c r="T12" i="16"/>
  <c r="U12" i="16"/>
  <c r="H12" i="16"/>
  <c r="V12" i="16"/>
  <c r="W12" i="16"/>
  <c r="K12" i="16"/>
  <c r="X12" i="16"/>
  <c r="Y12" i="16"/>
  <c r="N12" i="16"/>
  <c r="Z12" i="16"/>
  <c r="AA12" i="16"/>
  <c r="AD12" i="16"/>
  <c r="S10" i="16"/>
  <c r="P12" i="16"/>
  <c r="R10" i="16"/>
  <c r="O12" i="16"/>
  <c r="S8" i="16"/>
  <c r="M12" i="16"/>
  <c r="R8" i="16"/>
  <c r="L12" i="16"/>
  <c r="S6" i="16"/>
  <c r="J12" i="16"/>
  <c r="R6" i="16"/>
  <c r="I12" i="16"/>
  <c r="S4" i="16"/>
  <c r="G12" i="16"/>
  <c r="R4" i="16"/>
  <c r="F12" i="16"/>
  <c r="AM11" i="16"/>
  <c r="AK11" i="16"/>
  <c r="P9" i="16"/>
  <c r="M11" i="16"/>
  <c r="O9" i="16"/>
  <c r="L11" i="16"/>
  <c r="N9" i="16"/>
  <c r="K11" i="16"/>
  <c r="P7" i="16"/>
  <c r="J11" i="16"/>
  <c r="O7" i="16"/>
  <c r="I11" i="16"/>
  <c r="N7" i="16"/>
  <c r="H11" i="16"/>
  <c r="P5" i="16"/>
  <c r="G11" i="16"/>
  <c r="O5" i="16"/>
  <c r="F11" i="16"/>
  <c r="N5" i="16"/>
  <c r="E11" i="16"/>
  <c r="AM10" i="16"/>
  <c r="AK10" i="16"/>
  <c r="E10" i="16"/>
  <c r="T10" i="16"/>
  <c r="U10" i="16"/>
  <c r="H10" i="16"/>
  <c r="V10" i="16"/>
  <c r="W10" i="16"/>
  <c r="K10" i="16"/>
  <c r="X10" i="16"/>
  <c r="Y10" i="16"/>
  <c r="Q10" i="16"/>
  <c r="AB10" i="16"/>
  <c r="AC10" i="16"/>
  <c r="AD10" i="16"/>
  <c r="P8" i="16"/>
  <c r="M10" i="16"/>
  <c r="O8" i="16"/>
  <c r="L10" i="16"/>
  <c r="P6" i="16"/>
  <c r="J10" i="16"/>
  <c r="O6" i="16"/>
  <c r="I10" i="16"/>
  <c r="P4" i="16"/>
  <c r="G10" i="16"/>
  <c r="O4" i="16"/>
  <c r="F10" i="16"/>
  <c r="AM9" i="16"/>
  <c r="AK9" i="16"/>
  <c r="M7" i="16"/>
  <c r="J9" i="16"/>
  <c r="L7" i="16"/>
  <c r="I9" i="16"/>
  <c r="K7" i="16"/>
  <c r="H9" i="16"/>
  <c r="M5" i="16"/>
  <c r="G9" i="16"/>
  <c r="L5" i="16"/>
  <c r="F9" i="16"/>
  <c r="K5" i="16"/>
  <c r="E9" i="16"/>
  <c r="AM8" i="16"/>
  <c r="AK8" i="16"/>
  <c r="E8" i="16"/>
  <c r="T8" i="16"/>
  <c r="U8" i="16"/>
  <c r="H8" i="16"/>
  <c r="V8" i="16"/>
  <c r="W8" i="16"/>
  <c r="N8" i="16"/>
  <c r="Z8" i="16"/>
  <c r="AA8" i="16"/>
  <c r="Q8" i="16"/>
  <c r="AB8" i="16"/>
  <c r="AC8" i="16"/>
  <c r="AD8" i="16"/>
  <c r="M6" i="16"/>
  <c r="J8" i="16"/>
  <c r="L6" i="16"/>
  <c r="I8" i="16"/>
  <c r="M4" i="16"/>
  <c r="G8" i="16"/>
  <c r="L4" i="16"/>
  <c r="F8" i="16"/>
  <c r="AM7" i="16"/>
  <c r="AK7" i="16"/>
  <c r="J5" i="16"/>
  <c r="G7" i="16"/>
  <c r="I5" i="16"/>
  <c r="F7" i="16"/>
  <c r="H5" i="16"/>
  <c r="E7" i="16"/>
  <c r="AM6" i="16"/>
  <c r="AK6" i="16"/>
  <c r="E6" i="16"/>
  <c r="T6" i="16"/>
  <c r="U6" i="16"/>
  <c r="K6" i="16"/>
  <c r="X6" i="16"/>
  <c r="Y6" i="16"/>
  <c r="N6" i="16"/>
  <c r="Z6" i="16"/>
  <c r="AA6" i="16"/>
  <c r="Q6" i="16"/>
  <c r="AB6" i="16"/>
  <c r="AC6" i="16"/>
  <c r="AD6" i="16"/>
  <c r="J4" i="16"/>
  <c r="G6" i="16"/>
  <c r="I4" i="16"/>
  <c r="F6" i="16"/>
  <c r="AM5" i="16"/>
  <c r="AK5" i="16"/>
  <c r="AM4" i="16"/>
  <c r="AK4" i="16"/>
  <c r="H4" i="16"/>
  <c r="V4" i="16"/>
  <c r="W4" i="16"/>
  <c r="K4" i="16"/>
  <c r="X4" i="16"/>
  <c r="Y4" i="16"/>
  <c r="N4" i="16"/>
  <c r="Z4" i="16"/>
  <c r="AA4" i="16"/>
  <c r="Q4" i="16"/>
  <c r="AB4" i="16"/>
  <c r="AC4" i="16"/>
  <c r="AD4" i="16"/>
  <c r="AK52" i="15"/>
  <c r="AI52" i="15"/>
  <c r="AK51" i="15"/>
  <c r="AI51" i="15"/>
  <c r="AK50" i="15"/>
  <c r="AI50" i="15"/>
  <c r="AK49" i="15"/>
  <c r="AI49" i="15"/>
  <c r="AK48" i="15"/>
  <c r="AI48" i="15"/>
  <c r="AK47" i="15"/>
  <c r="AI47" i="15"/>
  <c r="AK46" i="15"/>
  <c r="AI46" i="15"/>
  <c r="AK45" i="15"/>
  <c r="AI45" i="15"/>
  <c r="AK44" i="15"/>
  <c r="AI44" i="15"/>
  <c r="AK43" i="15"/>
  <c r="AI43" i="15"/>
  <c r="AK39" i="15"/>
  <c r="AI39" i="15"/>
  <c r="AK38" i="15"/>
  <c r="AI38" i="15"/>
  <c r="AK37" i="15"/>
  <c r="AI37" i="15"/>
  <c r="AK36" i="15"/>
  <c r="AI36" i="15"/>
  <c r="AK35" i="15"/>
  <c r="AI35" i="15"/>
  <c r="AK34" i="15"/>
  <c r="AI34" i="15"/>
  <c r="AK33" i="15"/>
  <c r="AI33" i="15"/>
  <c r="AK32" i="15"/>
  <c r="AI32" i="15"/>
  <c r="AK31" i="15"/>
  <c r="AI31" i="15"/>
  <c r="AK30" i="15"/>
  <c r="AI30" i="15"/>
  <c r="U15" i="8"/>
  <c r="U11" i="8"/>
  <c r="U9" i="8"/>
  <c r="AK18" i="15"/>
  <c r="AI18" i="15"/>
  <c r="AK17" i="15"/>
  <c r="AI17" i="15"/>
  <c r="AK7" i="15"/>
  <c r="AI7" i="15"/>
  <c r="AK6" i="15"/>
  <c r="AI6" i="15"/>
  <c r="AK20" i="15"/>
  <c r="AI20" i="15"/>
  <c r="AK19" i="15"/>
  <c r="AI19" i="15"/>
  <c r="AK5" i="15"/>
  <c r="AI5" i="15"/>
  <c r="AK4" i="15"/>
  <c r="AI4" i="15"/>
  <c r="AK26" i="15"/>
  <c r="AI26" i="15"/>
  <c r="AK25" i="15"/>
  <c r="AI25" i="15"/>
  <c r="AK24" i="15"/>
  <c r="AI24" i="15"/>
  <c r="AK23" i="15"/>
  <c r="AI23" i="15"/>
  <c r="AK22" i="15"/>
  <c r="AI22" i="15"/>
  <c r="AK21" i="15"/>
  <c r="AI21" i="15"/>
  <c r="AK13" i="15"/>
  <c r="AI13" i="15"/>
  <c r="AK12" i="15"/>
  <c r="AI12" i="15"/>
  <c r="AK11" i="15"/>
  <c r="AI11" i="15"/>
  <c r="AK10" i="15"/>
  <c r="AI10" i="15"/>
  <c r="AK9" i="15"/>
  <c r="AI9" i="15"/>
  <c r="AK8" i="15"/>
  <c r="AI8" i="15"/>
  <c r="AE1" i="15"/>
  <c r="P38" i="13"/>
  <c r="J38" i="13"/>
  <c r="P33" i="13"/>
  <c r="J33" i="13"/>
  <c r="P28" i="13"/>
  <c r="J28" i="13"/>
  <c r="E28" i="13"/>
  <c r="B28" i="13"/>
  <c r="P23" i="13"/>
  <c r="J23" i="13"/>
  <c r="E23" i="13"/>
  <c r="B23" i="13"/>
  <c r="P18" i="13"/>
  <c r="J18" i="13"/>
  <c r="P133" i="13"/>
  <c r="J133" i="13"/>
  <c r="E133" i="13"/>
  <c r="B133" i="13"/>
  <c r="P128" i="13"/>
  <c r="J128" i="13"/>
  <c r="E128" i="13"/>
  <c r="B128" i="13"/>
  <c r="P123" i="13"/>
  <c r="J123" i="13"/>
  <c r="E123" i="13"/>
  <c r="B123" i="13"/>
  <c r="I120" i="13"/>
  <c r="H120" i="13"/>
  <c r="B83" i="13"/>
  <c r="B120" i="13"/>
  <c r="P116" i="13"/>
  <c r="J116" i="13"/>
  <c r="E116" i="13"/>
  <c r="B116" i="13"/>
  <c r="P111" i="13"/>
  <c r="J111" i="13"/>
  <c r="E111" i="13"/>
  <c r="B111" i="13"/>
  <c r="P106" i="13"/>
  <c r="J106" i="13"/>
  <c r="E106" i="13"/>
  <c r="B106" i="13"/>
  <c r="P101" i="13"/>
  <c r="J101" i="13"/>
  <c r="E101" i="13"/>
  <c r="B101" i="13"/>
  <c r="P96" i="13"/>
  <c r="J96" i="13"/>
  <c r="E96" i="13"/>
  <c r="B96" i="13"/>
  <c r="P91" i="13"/>
  <c r="J91" i="13"/>
  <c r="E91" i="13"/>
  <c r="B91" i="13"/>
  <c r="P86" i="13"/>
  <c r="J86" i="13"/>
  <c r="E86" i="13"/>
  <c r="B86" i="13"/>
  <c r="I83" i="13"/>
  <c r="C83" i="13"/>
  <c r="S79" i="13"/>
  <c r="P81" i="13"/>
  <c r="R79" i="13"/>
  <c r="O81" i="13"/>
  <c r="Q79" i="13"/>
  <c r="N81" i="13"/>
  <c r="S77" i="13"/>
  <c r="M81" i="13"/>
  <c r="R77" i="13"/>
  <c r="L81" i="13"/>
  <c r="Q77" i="13"/>
  <c r="K81" i="13"/>
  <c r="S75" i="13"/>
  <c r="J81" i="13"/>
  <c r="R75" i="13"/>
  <c r="I81" i="13"/>
  <c r="Q75" i="13"/>
  <c r="H81" i="13"/>
  <c r="S73" i="13"/>
  <c r="G81" i="13"/>
  <c r="R73" i="13"/>
  <c r="F81" i="13"/>
  <c r="Q73" i="13"/>
  <c r="E81" i="13"/>
  <c r="E80" i="13"/>
  <c r="T80" i="13"/>
  <c r="U80" i="13"/>
  <c r="H80" i="13"/>
  <c r="V80" i="13"/>
  <c r="W80" i="13"/>
  <c r="K80" i="13"/>
  <c r="X80" i="13"/>
  <c r="Y80" i="13"/>
  <c r="N80" i="13"/>
  <c r="Z80" i="13"/>
  <c r="AA80" i="13"/>
  <c r="AD80" i="13"/>
  <c r="S78" i="13"/>
  <c r="P80" i="13"/>
  <c r="R78" i="13"/>
  <c r="O80" i="13"/>
  <c r="S76" i="13"/>
  <c r="M80" i="13"/>
  <c r="R76" i="13"/>
  <c r="L80" i="13"/>
  <c r="S74" i="13"/>
  <c r="J80" i="13"/>
  <c r="R74" i="13"/>
  <c r="I80" i="13"/>
  <c r="S72" i="13"/>
  <c r="G80" i="13"/>
  <c r="R72" i="13"/>
  <c r="F80" i="13"/>
  <c r="P77" i="13"/>
  <c r="M79" i="13"/>
  <c r="O77" i="13"/>
  <c r="L79" i="13"/>
  <c r="N77" i="13"/>
  <c r="K79" i="13"/>
  <c r="P75" i="13"/>
  <c r="J79" i="13"/>
  <c r="O75" i="13"/>
  <c r="I79" i="13"/>
  <c r="N75" i="13"/>
  <c r="H79" i="13"/>
  <c r="P73" i="13"/>
  <c r="G79" i="13"/>
  <c r="O73" i="13"/>
  <c r="F79" i="13"/>
  <c r="N73" i="13"/>
  <c r="E79" i="13"/>
  <c r="E78" i="13"/>
  <c r="T78" i="13"/>
  <c r="U78" i="13"/>
  <c r="H78" i="13"/>
  <c r="V78" i="13"/>
  <c r="W78" i="13"/>
  <c r="K78" i="13"/>
  <c r="X78" i="13"/>
  <c r="Y78" i="13"/>
  <c r="Q78" i="13"/>
  <c r="AB78" i="13"/>
  <c r="AC78" i="13"/>
  <c r="AD78" i="13"/>
  <c r="P76" i="13"/>
  <c r="M78" i="13"/>
  <c r="O76" i="13"/>
  <c r="L78" i="13"/>
  <c r="P74" i="13"/>
  <c r="J78" i="13"/>
  <c r="O74" i="13"/>
  <c r="I78" i="13"/>
  <c r="P72" i="13"/>
  <c r="G78" i="13"/>
  <c r="O72" i="13"/>
  <c r="F78" i="13"/>
  <c r="AM77" i="13"/>
  <c r="AK77" i="13"/>
  <c r="J77" i="13"/>
  <c r="I77" i="13"/>
  <c r="H77" i="13"/>
  <c r="M73" i="13"/>
  <c r="G77" i="13"/>
  <c r="L73" i="13"/>
  <c r="F77" i="13"/>
  <c r="K73" i="13"/>
  <c r="E77" i="13"/>
  <c r="AM76" i="13"/>
  <c r="AK76" i="13"/>
  <c r="E76" i="13"/>
  <c r="T76" i="13"/>
  <c r="U76" i="13"/>
  <c r="H76" i="13"/>
  <c r="V76" i="13"/>
  <c r="W76" i="13"/>
  <c r="N76" i="13"/>
  <c r="Z76" i="13"/>
  <c r="AA76" i="13"/>
  <c r="Q76" i="13"/>
  <c r="AB76" i="13"/>
  <c r="AC76" i="13"/>
  <c r="AD76" i="13"/>
  <c r="J76" i="13"/>
  <c r="L74" i="13"/>
  <c r="I76" i="13"/>
  <c r="M72" i="13"/>
  <c r="G76" i="13"/>
  <c r="L72" i="13"/>
  <c r="F76" i="13"/>
  <c r="J73" i="13"/>
  <c r="G75" i="13"/>
  <c r="I73" i="13"/>
  <c r="F75" i="13"/>
  <c r="H73" i="13"/>
  <c r="E75" i="13"/>
  <c r="E74" i="13"/>
  <c r="T74" i="13"/>
  <c r="U74" i="13"/>
  <c r="K74" i="13"/>
  <c r="X74" i="13"/>
  <c r="Y74" i="13"/>
  <c r="N74" i="13"/>
  <c r="Z74" i="13"/>
  <c r="AA74" i="13"/>
  <c r="Q74" i="13"/>
  <c r="AB74" i="13"/>
  <c r="AC74" i="13"/>
  <c r="AD74" i="13"/>
  <c r="J72" i="13"/>
  <c r="G74" i="13"/>
  <c r="I72" i="13"/>
  <c r="F74" i="13"/>
  <c r="AM73" i="13"/>
  <c r="AK73" i="13"/>
  <c r="AM72" i="13"/>
  <c r="AK72" i="13"/>
  <c r="H72" i="13"/>
  <c r="V72" i="13"/>
  <c r="W72" i="13"/>
  <c r="K72" i="13"/>
  <c r="X72" i="13"/>
  <c r="Y72" i="13"/>
  <c r="N72" i="13"/>
  <c r="Z72" i="13"/>
  <c r="AA72" i="13"/>
  <c r="Q72" i="13"/>
  <c r="AB72" i="13"/>
  <c r="AC72" i="13"/>
  <c r="AD72" i="13"/>
  <c r="B69" i="13"/>
  <c r="P65" i="13"/>
  <c r="J65" i="13"/>
  <c r="E65" i="13"/>
  <c r="B65" i="13"/>
  <c r="P60" i="13"/>
  <c r="J60" i="13"/>
  <c r="E60" i="13"/>
  <c r="B60" i="13"/>
  <c r="P55" i="13"/>
  <c r="J55" i="13"/>
  <c r="E55" i="13"/>
  <c r="B55" i="13"/>
  <c r="I52" i="13"/>
  <c r="H52" i="13"/>
  <c r="B15" i="13"/>
  <c r="B52" i="13"/>
  <c r="P48" i="13"/>
  <c r="J48" i="13"/>
  <c r="E48" i="13"/>
  <c r="B48" i="13"/>
  <c r="P43" i="13"/>
  <c r="J43" i="13"/>
  <c r="E43" i="13"/>
  <c r="B43" i="13"/>
  <c r="E38" i="13"/>
  <c r="B38" i="13"/>
  <c r="E33" i="13"/>
  <c r="B33" i="13"/>
  <c r="E18" i="13"/>
  <c r="B18" i="13"/>
  <c r="I15" i="13"/>
  <c r="C15" i="13"/>
  <c r="AM13" i="13"/>
  <c r="AK13" i="13"/>
  <c r="AM12" i="13"/>
  <c r="AK12" i="13"/>
  <c r="AA12" i="13"/>
  <c r="AD12" i="13"/>
  <c r="AM11" i="13"/>
  <c r="AK11" i="13"/>
  <c r="AM10" i="13"/>
  <c r="AK10" i="13"/>
  <c r="AB10" i="13"/>
  <c r="AC10" i="13"/>
  <c r="AM9" i="13"/>
  <c r="AK9" i="13"/>
  <c r="AM8" i="13"/>
  <c r="AK8" i="13"/>
  <c r="AA8" i="13"/>
  <c r="AB8" i="13"/>
  <c r="AC8" i="13"/>
  <c r="AM7" i="13"/>
  <c r="AK7" i="13"/>
  <c r="AM6" i="13"/>
  <c r="AK6" i="13"/>
  <c r="AA6" i="13"/>
  <c r="AB6" i="13"/>
  <c r="AC6" i="13"/>
  <c r="AM5" i="13"/>
  <c r="AK5" i="13"/>
  <c r="AM4" i="13"/>
  <c r="AK4" i="13"/>
  <c r="AA4" i="13"/>
  <c r="AB4" i="13"/>
  <c r="AC4" i="13"/>
  <c r="W156" i="8"/>
  <c r="U156" i="8"/>
  <c r="W155" i="8"/>
  <c r="U155" i="8"/>
  <c r="W154" i="8"/>
  <c r="U154" i="8"/>
  <c r="W153" i="8"/>
  <c r="U153" i="8"/>
  <c r="W152" i="8"/>
  <c r="U152" i="8"/>
  <c r="W151" i="8"/>
  <c r="U151" i="8"/>
  <c r="W150" i="8"/>
  <c r="U150" i="8"/>
  <c r="W149" i="8"/>
  <c r="U149" i="8"/>
  <c r="W146" i="8"/>
  <c r="U146" i="8"/>
  <c r="W145" i="8"/>
  <c r="U145" i="8"/>
  <c r="W144" i="8"/>
  <c r="U144" i="8"/>
  <c r="W143" i="8"/>
  <c r="U143" i="8"/>
  <c r="W142" i="8"/>
  <c r="U142" i="8"/>
  <c r="W141" i="8"/>
  <c r="U141" i="8"/>
  <c r="W140" i="8"/>
  <c r="U140" i="8"/>
  <c r="W139" i="8"/>
  <c r="U139" i="8"/>
  <c r="W136" i="8"/>
  <c r="U136" i="8"/>
  <c r="W135" i="8"/>
  <c r="U135" i="8"/>
  <c r="W134" i="8"/>
  <c r="U134" i="8"/>
  <c r="W133" i="8"/>
  <c r="U133" i="8"/>
  <c r="W132" i="8"/>
  <c r="U132" i="8"/>
  <c r="W131" i="8"/>
  <c r="U131" i="8"/>
  <c r="W130" i="8"/>
  <c r="U130" i="8"/>
  <c r="W129" i="8"/>
  <c r="U129" i="8"/>
  <c r="W126" i="8"/>
  <c r="U126" i="8"/>
  <c r="W125" i="8"/>
  <c r="U125" i="8"/>
  <c r="W124" i="8"/>
  <c r="U124" i="8"/>
  <c r="W123" i="8"/>
  <c r="U123" i="8"/>
  <c r="W122" i="8"/>
  <c r="U122" i="8"/>
  <c r="W121" i="8"/>
  <c r="U121" i="8"/>
  <c r="W120" i="8"/>
  <c r="U120" i="8"/>
  <c r="W119" i="8"/>
  <c r="U119" i="8"/>
  <c r="W116" i="8"/>
  <c r="U116" i="8"/>
  <c r="W115" i="8"/>
  <c r="U115" i="8"/>
  <c r="W114" i="8"/>
  <c r="U114" i="8"/>
  <c r="W113" i="8"/>
  <c r="U113" i="8"/>
  <c r="W112" i="8"/>
  <c r="U112" i="8"/>
  <c r="W111" i="8"/>
  <c r="U111" i="8"/>
  <c r="W110" i="8"/>
  <c r="U110" i="8"/>
  <c r="W109" i="8"/>
  <c r="U109" i="8"/>
  <c r="W106" i="8"/>
  <c r="U106" i="8"/>
  <c r="W105" i="8"/>
  <c r="U105" i="8"/>
  <c r="W104" i="8"/>
  <c r="U104" i="8"/>
  <c r="W103" i="8"/>
  <c r="U103" i="8"/>
  <c r="W102" i="8"/>
  <c r="U102" i="8"/>
  <c r="W101" i="8"/>
  <c r="U101" i="8"/>
  <c r="W100" i="8"/>
  <c r="U100" i="8"/>
  <c r="W99" i="8"/>
  <c r="U99" i="8"/>
  <c r="W96" i="8"/>
  <c r="U96" i="8"/>
  <c r="W95" i="8"/>
  <c r="U95" i="8"/>
  <c r="W94" i="8"/>
  <c r="U94" i="8"/>
  <c r="W93" i="8"/>
  <c r="U93" i="8"/>
  <c r="W92" i="8"/>
  <c r="U92" i="8"/>
  <c r="W91" i="8"/>
  <c r="U91" i="8"/>
  <c r="W90" i="8"/>
  <c r="U90" i="8"/>
  <c r="W89" i="8"/>
  <c r="U89" i="8"/>
  <c r="W86" i="8"/>
  <c r="U86" i="8"/>
  <c r="W85" i="8"/>
  <c r="U85" i="8"/>
  <c r="W84" i="8"/>
  <c r="U84" i="8"/>
  <c r="W83" i="8"/>
  <c r="U83" i="8"/>
  <c r="W82" i="8"/>
  <c r="U82" i="8"/>
  <c r="W81" i="8"/>
  <c r="U81" i="8"/>
  <c r="W80" i="8"/>
  <c r="U80" i="8"/>
  <c r="W79" i="8"/>
  <c r="U79" i="8"/>
  <c r="W76" i="8"/>
  <c r="U76" i="8"/>
  <c r="W75" i="8"/>
  <c r="U75" i="8"/>
  <c r="W74" i="8"/>
  <c r="U74" i="8"/>
  <c r="W73" i="8"/>
  <c r="U73" i="8"/>
  <c r="W72" i="8"/>
  <c r="U72" i="8"/>
  <c r="W71" i="8"/>
  <c r="U71" i="8"/>
  <c r="W70" i="8"/>
  <c r="U70" i="8"/>
  <c r="W69" i="8"/>
  <c r="U69" i="8"/>
  <c r="W66" i="8"/>
  <c r="U66" i="8"/>
  <c r="W65" i="8"/>
  <c r="U65" i="8"/>
  <c r="W64" i="8"/>
  <c r="U64" i="8"/>
  <c r="W63" i="8"/>
  <c r="U63" i="8"/>
  <c r="W62" i="8"/>
  <c r="U62" i="8"/>
  <c r="W61" i="8"/>
  <c r="U61" i="8"/>
  <c r="W60" i="8"/>
  <c r="U60" i="8"/>
  <c r="W59" i="8"/>
  <c r="U59" i="8"/>
  <c r="W56" i="8"/>
  <c r="U56" i="8"/>
  <c r="W55" i="8"/>
  <c r="U55" i="8"/>
  <c r="W54" i="8"/>
  <c r="U54" i="8"/>
  <c r="W53" i="8"/>
  <c r="U53" i="8"/>
  <c r="W52" i="8"/>
  <c r="U52" i="8"/>
  <c r="W51" i="8"/>
  <c r="U51" i="8"/>
  <c r="W48" i="8"/>
  <c r="U48" i="8"/>
  <c r="W47" i="8"/>
  <c r="U47" i="8"/>
  <c r="W46" i="8"/>
  <c r="U46" i="8"/>
  <c r="W45" i="8"/>
  <c r="U45" i="8"/>
  <c r="W44" i="8"/>
  <c r="U44" i="8"/>
  <c r="W43" i="8"/>
  <c r="U43" i="8"/>
  <c r="W42" i="8"/>
  <c r="U42" i="8"/>
  <c r="W41" i="8"/>
  <c r="U41" i="8"/>
  <c r="W40" i="8"/>
  <c r="U40" i="8"/>
  <c r="W39" i="8"/>
  <c r="U39" i="8"/>
  <c r="W36" i="8"/>
  <c r="U36" i="8"/>
  <c r="W35" i="8"/>
  <c r="U35" i="8"/>
  <c r="W34" i="8"/>
  <c r="U34" i="8"/>
  <c r="W33" i="8"/>
  <c r="U33" i="8"/>
  <c r="W32" i="8"/>
  <c r="U32" i="8"/>
  <c r="W31" i="8"/>
  <c r="U31" i="8"/>
  <c r="W30" i="8"/>
  <c r="U30" i="8"/>
  <c r="W29" i="8"/>
  <c r="U29" i="8"/>
  <c r="W28" i="8"/>
  <c r="U28" i="8"/>
  <c r="W27" i="8"/>
  <c r="U27" i="8"/>
  <c r="W24" i="8"/>
  <c r="U24" i="8"/>
  <c r="W23" i="8"/>
  <c r="U23" i="8"/>
  <c r="W22" i="8"/>
  <c r="U22" i="8"/>
  <c r="W21" i="8"/>
  <c r="U21" i="8"/>
  <c r="W20" i="8"/>
  <c r="U20" i="8"/>
  <c r="W19" i="8"/>
  <c r="U19" i="8"/>
  <c r="W18" i="8"/>
  <c r="U18" i="8"/>
  <c r="W17" i="8"/>
  <c r="U17" i="8"/>
  <c r="W16" i="8"/>
  <c r="U16" i="8"/>
  <c r="W15" i="8"/>
  <c r="W12" i="8"/>
  <c r="U12" i="8"/>
  <c r="W11" i="8"/>
  <c r="W10" i="8"/>
  <c r="U10" i="8"/>
  <c r="W9" i="8"/>
  <c r="W8" i="8"/>
  <c r="U8" i="8"/>
  <c r="P133" i="9"/>
  <c r="J133" i="9"/>
  <c r="E133" i="9"/>
  <c r="B133" i="9"/>
  <c r="P128" i="9"/>
  <c r="J128" i="9"/>
  <c r="E128" i="9"/>
  <c r="B128" i="9"/>
  <c r="P123" i="9"/>
  <c r="J123" i="9"/>
  <c r="E123" i="9"/>
  <c r="B123" i="9"/>
  <c r="I120" i="9"/>
  <c r="H120" i="9"/>
  <c r="B83" i="9"/>
  <c r="B120" i="9"/>
  <c r="P116" i="9"/>
  <c r="J116" i="9"/>
  <c r="E116" i="9"/>
  <c r="B116" i="9"/>
  <c r="P111" i="9"/>
  <c r="J111" i="9"/>
  <c r="E111" i="9"/>
  <c r="B111" i="9"/>
  <c r="P106" i="9"/>
  <c r="J106" i="9"/>
  <c r="E106" i="9"/>
  <c r="B106" i="9"/>
  <c r="P101" i="9"/>
  <c r="J101" i="9"/>
  <c r="E101" i="9"/>
  <c r="B101" i="9"/>
  <c r="P96" i="9"/>
  <c r="J96" i="9"/>
  <c r="E96" i="9"/>
  <c r="B96" i="9"/>
  <c r="P91" i="9"/>
  <c r="J91" i="9"/>
  <c r="E91" i="9"/>
  <c r="B91" i="9"/>
  <c r="P86" i="9"/>
  <c r="J86" i="9"/>
  <c r="E86" i="9"/>
  <c r="B86" i="9"/>
  <c r="I83" i="9"/>
  <c r="C83" i="9"/>
  <c r="AM81" i="9"/>
  <c r="AK81" i="9"/>
  <c r="S79" i="9"/>
  <c r="P81" i="9"/>
  <c r="R79" i="9"/>
  <c r="O81" i="9"/>
  <c r="Q79" i="9"/>
  <c r="N81" i="9"/>
  <c r="S77" i="9"/>
  <c r="M81" i="9"/>
  <c r="R77" i="9"/>
  <c r="L81" i="9"/>
  <c r="Q77" i="9"/>
  <c r="K81" i="9"/>
  <c r="S75" i="9"/>
  <c r="J81" i="9"/>
  <c r="R75" i="9"/>
  <c r="I81" i="9"/>
  <c r="Q75" i="9"/>
  <c r="H81" i="9"/>
  <c r="S73" i="9"/>
  <c r="G81" i="9"/>
  <c r="R73" i="9"/>
  <c r="F81" i="9"/>
  <c r="Q73" i="9"/>
  <c r="E81" i="9"/>
  <c r="AM80" i="9"/>
  <c r="AK80" i="9"/>
  <c r="E80" i="9"/>
  <c r="T80" i="9"/>
  <c r="U80" i="9"/>
  <c r="H80" i="9"/>
  <c r="V80" i="9"/>
  <c r="W80" i="9"/>
  <c r="K80" i="9"/>
  <c r="X80" i="9"/>
  <c r="Y80" i="9"/>
  <c r="N80" i="9"/>
  <c r="Z80" i="9"/>
  <c r="AA80" i="9"/>
  <c r="AD80" i="9"/>
  <c r="S78" i="9"/>
  <c r="P80" i="9"/>
  <c r="R78" i="9"/>
  <c r="O80" i="9"/>
  <c r="S76" i="9"/>
  <c r="M80" i="9"/>
  <c r="R76" i="9"/>
  <c r="L80" i="9"/>
  <c r="S74" i="9"/>
  <c r="J80" i="9"/>
  <c r="R74" i="9"/>
  <c r="I80" i="9"/>
  <c r="S72" i="9"/>
  <c r="G80" i="9"/>
  <c r="R72" i="9"/>
  <c r="F80" i="9"/>
  <c r="AM79" i="9"/>
  <c r="AK79" i="9"/>
  <c r="P77" i="9"/>
  <c r="M79" i="9"/>
  <c r="O77" i="9"/>
  <c r="L79" i="9"/>
  <c r="N77" i="9"/>
  <c r="K79" i="9"/>
  <c r="P75" i="9"/>
  <c r="J79" i="9"/>
  <c r="O75" i="9"/>
  <c r="I79" i="9"/>
  <c r="N75" i="9"/>
  <c r="H79" i="9"/>
  <c r="P73" i="9"/>
  <c r="G79" i="9"/>
  <c r="O73" i="9"/>
  <c r="F79" i="9"/>
  <c r="N73" i="9"/>
  <c r="E79" i="9"/>
  <c r="AM78" i="9"/>
  <c r="AK78" i="9"/>
  <c r="E78" i="9"/>
  <c r="T78" i="9"/>
  <c r="U78" i="9"/>
  <c r="H78" i="9"/>
  <c r="V78" i="9"/>
  <c r="W78" i="9"/>
  <c r="K78" i="9"/>
  <c r="X78" i="9"/>
  <c r="Y78" i="9"/>
  <c r="Q78" i="9"/>
  <c r="AB78" i="9"/>
  <c r="AC78" i="9"/>
  <c r="AD78" i="9"/>
  <c r="P76" i="9"/>
  <c r="M78" i="9"/>
  <c r="O76" i="9"/>
  <c r="L78" i="9"/>
  <c r="P74" i="9"/>
  <c r="J78" i="9"/>
  <c r="O74" i="9"/>
  <c r="I78" i="9"/>
  <c r="P72" i="9"/>
  <c r="G78" i="9"/>
  <c r="O72" i="9"/>
  <c r="F78" i="9"/>
  <c r="AM77" i="9"/>
  <c r="AK77" i="9"/>
  <c r="M75" i="9"/>
  <c r="J77" i="9"/>
  <c r="L75" i="9"/>
  <c r="I77" i="9"/>
  <c r="K75" i="9"/>
  <c r="H77" i="9"/>
  <c r="M73" i="9"/>
  <c r="G77" i="9"/>
  <c r="L73" i="9"/>
  <c r="F77" i="9"/>
  <c r="K73" i="9"/>
  <c r="E77" i="9"/>
  <c r="AM76" i="9"/>
  <c r="AK76" i="9"/>
  <c r="E76" i="9"/>
  <c r="T76" i="9"/>
  <c r="U76" i="9"/>
  <c r="H76" i="9"/>
  <c r="V76" i="9"/>
  <c r="W76" i="9"/>
  <c r="N76" i="9"/>
  <c r="Z76" i="9"/>
  <c r="AA76" i="9"/>
  <c r="Q76" i="9"/>
  <c r="AB76" i="9"/>
  <c r="AC76" i="9"/>
  <c r="AD76" i="9"/>
  <c r="M74" i="9"/>
  <c r="J76" i="9"/>
  <c r="L74" i="9"/>
  <c r="I76" i="9"/>
  <c r="M72" i="9"/>
  <c r="G76" i="9"/>
  <c r="L72" i="9"/>
  <c r="F76" i="9"/>
  <c r="AM75" i="9"/>
  <c r="AK75" i="9"/>
  <c r="J73" i="9"/>
  <c r="G75" i="9"/>
  <c r="I73" i="9"/>
  <c r="F75" i="9"/>
  <c r="H73" i="9"/>
  <c r="E75" i="9"/>
  <c r="AM74" i="9"/>
  <c r="AK74" i="9"/>
  <c r="E74" i="9"/>
  <c r="T74" i="9"/>
  <c r="U74" i="9"/>
  <c r="K74" i="9"/>
  <c r="X74" i="9"/>
  <c r="Y74" i="9"/>
  <c r="N74" i="9"/>
  <c r="Z74" i="9"/>
  <c r="AA74" i="9"/>
  <c r="Q74" i="9"/>
  <c r="AB74" i="9"/>
  <c r="AC74" i="9"/>
  <c r="AD74" i="9"/>
  <c r="J72" i="9"/>
  <c r="G74" i="9"/>
  <c r="I72" i="9"/>
  <c r="F74" i="9"/>
  <c r="AM73" i="9"/>
  <c r="AK73" i="9"/>
  <c r="AM72" i="9"/>
  <c r="AK72" i="9"/>
  <c r="H72" i="9"/>
  <c r="V72" i="9"/>
  <c r="W72" i="9"/>
  <c r="K72" i="9"/>
  <c r="X72" i="9"/>
  <c r="Y72" i="9"/>
  <c r="N72" i="9"/>
  <c r="Z72" i="9"/>
  <c r="AA72" i="9"/>
  <c r="Q72" i="9"/>
  <c r="AB72" i="9"/>
  <c r="AC72" i="9"/>
  <c r="AD72" i="9"/>
  <c r="B69" i="9"/>
  <c r="P65" i="9"/>
  <c r="J65" i="9"/>
  <c r="E65" i="9"/>
  <c r="B65" i="9"/>
  <c r="P60" i="9"/>
  <c r="J60" i="9"/>
  <c r="E60" i="9"/>
  <c r="B60" i="9"/>
  <c r="P55" i="9"/>
  <c r="J55" i="9"/>
  <c r="E55" i="9"/>
  <c r="B55" i="9"/>
  <c r="I52" i="9"/>
  <c r="H52" i="9"/>
  <c r="B15" i="9"/>
  <c r="B52" i="9"/>
  <c r="P48" i="9"/>
  <c r="J48" i="9"/>
  <c r="E48" i="9"/>
  <c r="B48" i="9"/>
  <c r="P43" i="9"/>
  <c r="J43" i="9"/>
  <c r="E43" i="9"/>
  <c r="B43" i="9"/>
  <c r="P38" i="9"/>
  <c r="J38" i="9"/>
  <c r="E38" i="9"/>
  <c r="B38" i="9"/>
  <c r="P33" i="9"/>
  <c r="J33" i="9"/>
  <c r="E33" i="9"/>
  <c r="B33" i="9"/>
  <c r="P28" i="9"/>
  <c r="J28" i="9"/>
  <c r="E28" i="9"/>
  <c r="B28" i="9"/>
  <c r="P23" i="9"/>
  <c r="J23" i="9"/>
  <c r="E23" i="9"/>
  <c r="B23" i="9"/>
  <c r="P18" i="9"/>
  <c r="J18" i="9"/>
  <c r="E18" i="9"/>
  <c r="B18" i="9"/>
  <c r="I15" i="9"/>
  <c r="C15" i="9"/>
  <c r="S11" i="9"/>
  <c r="P13" i="9"/>
  <c r="R11" i="9"/>
  <c r="O13" i="9"/>
  <c r="Q11" i="9"/>
  <c r="N13" i="9"/>
  <c r="S9" i="9"/>
  <c r="M13" i="9"/>
  <c r="R9" i="9"/>
  <c r="L13" i="9"/>
  <c r="Q9" i="9"/>
  <c r="K13" i="9"/>
  <c r="S7" i="9"/>
  <c r="J13" i="9"/>
  <c r="R7" i="9"/>
  <c r="I13" i="9"/>
  <c r="Q7" i="9"/>
  <c r="H13" i="9"/>
  <c r="G13" i="9"/>
  <c r="F13" i="9"/>
  <c r="E13" i="9"/>
  <c r="E12" i="9"/>
  <c r="T12" i="9"/>
  <c r="U12" i="9"/>
  <c r="H12" i="9"/>
  <c r="V12" i="9"/>
  <c r="W12" i="9"/>
  <c r="K12" i="9"/>
  <c r="X12" i="9"/>
  <c r="Y12" i="9"/>
  <c r="N12" i="9"/>
  <c r="Z12" i="9"/>
  <c r="AA12" i="9"/>
  <c r="AD12" i="9"/>
  <c r="S10" i="9"/>
  <c r="P12" i="9"/>
  <c r="R10" i="9"/>
  <c r="O12" i="9"/>
  <c r="S8" i="9"/>
  <c r="M12" i="9"/>
  <c r="R8" i="9"/>
  <c r="L12" i="9"/>
  <c r="S6" i="9"/>
  <c r="J12" i="9"/>
  <c r="R6" i="9"/>
  <c r="I12" i="9"/>
  <c r="S4" i="9"/>
  <c r="G12" i="9"/>
  <c r="R4" i="9"/>
  <c r="F12" i="9"/>
  <c r="P9" i="9"/>
  <c r="M11" i="9"/>
  <c r="O9" i="9"/>
  <c r="L11" i="9"/>
  <c r="N9" i="9"/>
  <c r="K11" i="9"/>
  <c r="P7" i="9"/>
  <c r="J11" i="9"/>
  <c r="O7" i="9"/>
  <c r="I11" i="9"/>
  <c r="N7" i="9"/>
  <c r="H11" i="9"/>
  <c r="P5" i="9"/>
  <c r="G11" i="9"/>
  <c r="O5" i="9"/>
  <c r="F11" i="9"/>
  <c r="N5" i="9"/>
  <c r="E11" i="9"/>
  <c r="E10" i="9"/>
  <c r="T10" i="9"/>
  <c r="U10" i="9"/>
  <c r="H10" i="9"/>
  <c r="V10" i="9"/>
  <c r="W10" i="9"/>
  <c r="K10" i="9"/>
  <c r="X10" i="9"/>
  <c r="Y10" i="9"/>
  <c r="Q10" i="9"/>
  <c r="AB10" i="9"/>
  <c r="AC10" i="9"/>
  <c r="AD10" i="9"/>
  <c r="P8" i="9"/>
  <c r="M10" i="9"/>
  <c r="O8" i="9"/>
  <c r="L10" i="9"/>
  <c r="P6" i="9"/>
  <c r="J10" i="9"/>
  <c r="O6" i="9"/>
  <c r="I10" i="9"/>
  <c r="P4" i="9"/>
  <c r="G10" i="9"/>
  <c r="O4" i="9"/>
  <c r="F10" i="9"/>
  <c r="M7" i="9"/>
  <c r="J9" i="9"/>
  <c r="L7" i="9"/>
  <c r="I9" i="9"/>
  <c r="K7" i="9"/>
  <c r="H9" i="9"/>
  <c r="M5" i="9"/>
  <c r="G9" i="9"/>
  <c r="L5" i="9"/>
  <c r="F9" i="9"/>
  <c r="K5" i="9"/>
  <c r="E9" i="9"/>
  <c r="E8" i="9"/>
  <c r="T8" i="9"/>
  <c r="U8" i="9"/>
  <c r="H8" i="9"/>
  <c r="V8" i="9"/>
  <c r="W8" i="9"/>
  <c r="N8" i="9"/>
  <c r="Z8" i="9"/>
  <c r="AA8" i="9"/>
  <c r="Q8" i="9"/>
  <c r="AB8" i="9"/>
  <c r="AC8" i="9"/>
  <c r="AD8" i="9"/>
  <c r="M6" i="9"/>
  <c r="J8" i="9"/>
  <c r="L6" i="9"/>
  <c r="I8" i="9"/>
  <c r="M4" i="9"/>
  <c r="G8" i="9"/>
  <c r="L4" i="9"/>
  <c r="F8" i="9"/>
  <c r="J5" i="9"/>
  <c r="G7" i="9"/>
  <c r="I5" i="9"/>
  <c r="F7" i="9"/>
  <c r="H5" i="9"/>
  <c r="E7" i="9"/>
  <c r="E6" i="9"/>
  <c r="T6" i="9"/>
  <c r="U6" i="9"/>
  <c r="K6" i="9"/>
  <c r="X6" i="9"/>
  <c r="Y6" i="9"/>
  <c r="N6" i="9"/>
  <c r="Z6" i="9"/>
  <c r="AA6" i="9"/>
  <c r="Q6" i="9"/>
  <c r="AB6" i="9"/>
  <c r="AC6" i="9"/>
  <c r="AD6" i="9"/>
  <c r="J4" i="9"/>
  <c r="G6" i="9"/>
  <c r="I4" i="9"/>
  <c r="F6" i="9"/>
  <c r="H4" i="9"/>
  <c r="V4" i="9"/>
  <c r="W4" i="9"/>
  <c r="K4" i="9"/>
  <c r="X4" i="9"/>
  <c r="Y4" i="9"/>
  <c r="N4" i="9"/>
  <c r="Z4" i="9"/>
  <c r="AA4" i="9"/>
  <c r="Q4" i="9"/>
  <c r="AB4" i="9"/>
  <c r="AC4" i="9"/>
  <c r="AD4" i="9"/>
  <c r="P133" i="4"/>
  <c r="J133" i="4"/>
  <c r="E133" i="4"/>
  <c r="B133" i="4"/>
  <c r="P128" i="4"/>
  <c r="J128" i="4"/>
  <c r="E128" i="4"/>
  <c r="B128" i="4"/>
  <c r="P123" i="4"/>
  <c r="J123" i="4"/>
  <c r="E123" i="4"/>
  <c r="B123" i="4"/>
  <c r="I120" i="4"/>
  <c r="H120" i="4"/>
  <c r="B83" i="4"/>
  <c r="B120" i="4"/>
  <c r="P116" i="4"/>
  <c r="J116" i="4"/>
  <c r="E116" i="4"/>
  <c r="B116" i="4"/>
  <c r="P111" i="4"/>
  <c r="J111" i="4"/>
  <c r="E111" i="4"/>
  <c r="B111" i="4"/>
  <c r="P106" i="4"/>
  <c r="J106" i="4"/>
  <c r="E106" i="4"/>
  <c r="B106" i="4"/>
  <c r="P101" i="4"/>
  <c r="J101" i="4"/>
  <c r="E101" i="4"/>
  <c r="B101" i="4"/>
  <c r="P96" i="4"/>
  <c r="J96" i="4"/>
  <c r="E96" i="4"/>
  <c r="B96" i="4"/>
  <c r="P91" i="4"/>
  <c r="J91" i="4"/>
  <c r="E91" i="4"/>
  <c r="B91" i="4"/>
  <c r="P86" i="4"/>
  <c r="J86" i="4"/>
  <c r="E86" i="4"/>
  <c r="B86" i="4"/>
  <c r="P65" i="4"/>
  <c r="E65" i="4"/>
  <c r="P60" i="4"/>
  <c r="E60" i="4"/>
  <c r="P55" i="4"/>
  <c r="E55" i="4"/>
  <c r="P48" i="4"/>
  <c r="E48" i="4"/>
  <c r="P43" i="4"/>
  <c r="E43" i="4"/>
  <c r="P38" i="4"/>
  <c r="E38" i="4"/>
  <c r="P33" i="4"/>
  <c r="E33" i="4"/>
  <c r="P28" i="4"/>
  <c r="E28" i="4"/>
  <c r="P23" i="4"/>
  <c r="E23" i="4"/>
  <c r="P18" i="4"/>
  <c r="E18" i="4"/>
  <c r="J65" i="4"/>
  <c r="B65" i="4"/>
  <c r="J60" i="4"/>
  <c r="J55" i="4"/>
  <c r="B55" i="4"/>
  <c r="J48" i="4"/>
  <c r="J43" i="4"/>
  <c r="B43" i="4"/>
  <c r="J38" i="4"/>
  <c r="J33" i="4"/>
  <c r="B33" i="4"/>
  <c r="B28" i="4"/>
  <c r="J23" i="4"/>
  <c r="J18" i="4"/>
  <c r="B18" i="4"/>
  <c r="E160" i="8"/>
  <c r="C160" i="8"/>
  <c r="E159" i="8"/>
  <c r="C159" i="8"/>
  <c r="E158" i="8"/>
  <c r="C158" i="8"/>
  <c r="E157" i="8"/>
  <c r="C157" i="8"/>
  <c r="E156" i="8"/>
  <c r="C156" i="8"/>
  <c r="E155" i="8"/>
  <c r="C155" i="8"/>
  <c r="E154" i="8"/>
  <c r="C154" i="8"/>
  <c r="E153" i="8"/>
  <c r="C153" i="8"/>
  <c r="E150" i="8"/>
  <c r="C150" i="8"/>
  <c r="E149" i="8"/>
  <c r="C149" i="8"/>
  <c r="E148" i="8"/>
  <c r="C148" i="8"/>
  <c r="E147" i="8"/>
  <c r="C147" i="8"/>
  <c r="E146" i="8"/>
  <c r="C146" i="8"/>
  <c r="E145" i="8"/>
  <c r="C145" i="8"/>
  <c r="E144" i="8"/>
  <c r="C144" i="8"/>
  <c r="E143" i="8"/>
  <c r="C143" i="8"/>
  <c r="E140" i="8"/>
  <c r="C140" i="8"/>
  <c r="E139" i="8"/>
  <c r="C139" i="8"/>
  <c r="E138" i="8"/>
  <c r="C138" i="8"/>
  <c r="E137" i="8"/>
  <c r="C137" i="8"/>
  <c r="E136" i="8"/>
  <c r="C136" i="8"/>
  <c r="E135" i="8"/>
  <c r="C135" i="8"/>
  <c r="E134" i="8"/>
  <c r="C134" i="8"/>
  <c r="E133" i="8"/>
  <c r="C133" i="8"/>
  <c r="E130" i="8"/>
  <c r="C130" i="8"/>
  <c r="E129" i="8"/>
  <c r="C129" i="8"/>
  <c r="E128" i="8"/>
  <c r="C128" i="8"/>
  <c r="E127" i="8"/>
  <c r="C127" i="8"/>
  <c r="E126" i="8"/>
  <c r="C126" i="8"/>
  <c r="E125" i="8"/>
  <c r="C125" i="8"/>
  <c r="E124" i="8"/>
  <c r="C124" i="8"/>
  <c r="E123" i="8"/>
  <c r="C123" i="8"/>
  <c r="E120" i="8"/>
  <c r="C120" i="8"/>
  <c r="E119" i="8"/>
  <c r="C119" i="8"/>
  <c r="E118" i="8"/>
  <c r="C118" i="8"/>
  <c r="E117" i="8"/>
  <c r="C117" i="8"/>
  <c r="E116" i="8"/>
  <c r="C116" i="8"/>
  <c r="E115" i="8"/>
  <c r="C115" i="8"/>
  <c r="E114" i="8"/>
  <c r="C114" i="8"/>
  <c r="E113" i="8"/>
  <c r="C113" i="8"/>
  <c r="E110" i="8"/>
  <c r="C110" i="8"/>
  <c r="E109" i="8"/>
  <c r="C109" i="8"/>
  <c r="E108" i="8"/>
  <c r="C108" i="8"/>
  <c r="E107" i="8"/>
  <c r="C107" i="8"/>
  <c r="A47" i="8"/>
  <c r="A63" i="8"/>
  <c r="A77" i="8"/>
  <c r="A93" i="8"/>
  <c r="A107" i="8"/>
  <c r="E106" i="8"/>
  <c r="C106" i="8"/>
  <c r="E105" i="8"/>
  <c r="C105" i="8"/>
  <c r="E104" i="8"/>
  <c r="C104" i="8"/>
  <c r="E103" i="8"/>
  <c r="C103" i="8"/>
  <c r="E100" i="8"/>
  <c r="C100" i="8"/>
  <c r="E99" i="8"/>
  <c r="C99" i="8"/>
  <c r="E98" i="8"/>
  <c r="C98" i="8"/>
  <c r="E97" i="8"/>
  <c r="C97" i="8"/>
  <c r="E96" i="8"/>
  <c r="C96" i="8"/>
  <c r="E95" i="8"/>
  <c r="C95" i="8"/>
  <c r="E94" i="8"/>
  <c r="C94" i="8"/>
  <c r="E93" i="8"/>
  <c r="C93" i="8"/>
  <c r="E90" i="8"/>
  <c r="C90" i="8"/>
  <c r="E89" i="8"/>
  <c r="C89" i="8"/>
  <c r="E88" i="8"/>
  <c r="C88" i="8"/>
  <c r="E87" i="8"/>
  <c r="C87" i="8"/>
  <c r="E86" i="8"/>
  <c r="C86" i="8"/>
  <c r="E85" i="8"/>
  <c r="C85" i="8"/>
  <c r="E84" i="8"/>
  <c r="C84" i="8"/>
  <c r="E83" i="8"/>
  <c r="C83" i="8"/>
  <c r="E80" i="8"/>
  <c r="C80" i="8"/>
  <c r="E79" i="8"/>
  <c r="C79" i="8"/>
  <c r="E78" i="8"/>
  <c r="C78" i="8"/>
  <c r="E77" i="8"/>
  <c r="C77" i="8"/>
  <c r="E76" i="8"/>
  <c r="C76" i="8"/>
  <c r="E75" i="8"/>
  <c r="C75" i="8"/>
  <c r="E74" i="8"/>
  <c r="C74" i="8"/>
  <c r="E73" i="8"/>
  <c r="C73" i="8"/>
  <c r="E70" i="8"/>
  <c r="C70" i="8"/>
  <c r="E69" i="8"/>
  <c r="C69" i="8"/>
  <c r="E68" i="8"/>
  <c r="C68" i="8"/>
  <c r="E67" i="8"/>
  <c r="C67" i="8"/>
  <c r="E66" i="8"/>
  <c r="C66" i="8"/>
  <c r="E65" i="8"/>
  <c r="C65" i="8"/>
  <c r="E64" i="8"/>
  <c r="C64" i="8"/>
  <c r="E63" i="8"/>
  <c r="C63" i="8"/>
  <c r="E60" i="8"/>
  <c r="C60" i="8"/>
  <c r="E59" i="8"/>
  <c r="C59" i="8"/>
  <c r="E58" i="8"/>
  <c r="C58" i="8"/>
  <c r="E57" i="8"/>
  <c r="C57" i="8"/>
  <c r="E56" i="8"/>
  <c r="C56" i="8"/>
  <c r="E55" i="8"/>
  <c r="C55" i="8"/>
  <c r="E54" i="8"/>
  <c r="C54" i="8"/>
  <c r="E53" i="8"/>
  <c r="C53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0" i="8"/>
  <c r="C40" i="8"/>
  <c r="E39" i="8"/>
  <c r="C39" i="8"/>
  <c r="E38" i="8"/>
  <c r="C38" i="8"/>
  <c r="E37" i="8"/>
  <c r="C37" i="8"/>
  <c r="E36" i="8"/>
  <c r="C36" i="8"/>
  <c r="E35" i="8"/>
  <c r="C35" i="8"/>
  <c r="E34" i="8"/>
  <c r="C34" i="8"/>
  <c r="E33" i="8"/>
  <c r="C33" i="8"/>
  <c r="E30" i="8"/>
  <c r="C30" i="8"/>
  <c r="E29" i="8"/>
  <c r="C29" i="8"/>
  <c r="E28" i="8"/>
  <c r="C28" i="8"/>
  <c r="E27" i="8"/>
  <c r="C27" i="8"/>
  <c r="E26" i="8"/>
  <c r="C26" i="8"/>
  <c r="E25" i="8"/>
  <c r="C25" i="8"/>
  <c r="E24" i="8"/>
  <c r="C24" i="8"/>
  <c r="E23" i="8"/>
  <c r="C23" i="8"/>
  <c r="E20" i="8"/>
  <c r="C20" i="8"/>
  <c r="E19" i="8"/>
  <c r="C19" i="8"/>
  <c r="E18" i="8"/>
  <c r="C18" i="8"/>
  <c r="E17" i="8"/>
  <c r="C17" i="8"/>
  <c r="E16" i="8"/>
  <c r="C16" i="8"/>
  <c r="E15" i="8"/>
  <c r="C15" i="8"/>
  <c r="E14" i="8"/>
  <c r="C14" i="8"/>
  <c r="E13" i="8"/>
  <c r="C13" i="8"/>
  <c r="E10" i="8"/>
  <c r="C10" i="8"/>
  <c r="E9" i="8"/>
  <c r="C9" i="8"/>
  <c r="E8" i="8"/>
  <c r="C8" i="8"/>
  <c r="E7" i="8"/>
  <c r="C7" i="8"/>
  <c r="E6" i="8"/>
  <c r="C6" i="8"/>
  <c r="E5" i="8"/>
  <c r="C5" i="8"/>
  <c r="E4" i="8"/>
  <c r="C4" i="8"/>
  <c r="E3" i="8"/>
  <c r="C3" i="8"/>
  <c r="AK18" i="5"/>
  <c r="D46" i="5"/>
  <c r="AI18" i="5"/>
  <c r="B46" i="5"/>
  <c r="AK17" i="5"/>
  <c r="D45" i="5"/>
  <c r="AI17" i="5"/>
  <c r="B45" i="5"/>
  <c r="AK7" i="5"/>
  <c r="D44" i="5"/>
  <c r="AI7" i="5"/>
  <c r="B44" i="5"/>
  <c r="AK6" i="5"/>
  <c r="D43" i="5"/>
  <c r="AI6" i="5"/>
  <c r="B43" i="5"/>
  <c r="AK20" i="5"/>
  <c r="D42" i="5"/>
  <c r="AI20" i="5"/>
  <c r="B42" i="5"/>
  <c r="AK19" i="5"/>
  <c r="D41" i="5"/>
  <c r="AI19" i="5"/>
  <c r="B41" i="5"/>
  <c r="AK5" i="5"/>
  <c r="D40" i="5"/>
  <c r="AI5" i="5"/>
  <c r="B40" i="5"/>
  <c r="AK4" i="5"/>
  <c r="D39" i="5"/>
  <c r="AI4" i="5"/>
  <c r="B39" i="5"/>
  <c r="AK26" i="5"/>
  <c r="AI26" i="5"/>
  <c r="AK25" i="5"/>
  <c r="AI25" i="5"/>
  <c r="AK24" i="5"/>
  <c r="AI24" i="5"/>
  <c r="AK23" i="5"/>
  <c r="AI23" i="5"/>
  <c r="AK22" i="5"/>
  <c r="AI22" i="5"/>
  <c r="AK21" i="5"/>
  <c r="AI21" i="5"/>
  <c r="AK13" i="5"/>
  <c r="AI13" i="5"/>
  <c r="AK12" i="5"/>
  <c r="AI12" i="5"/>
  <c r="AK11" i="5"/>
  <c r="AI11" i="5"/>
  <c r="AK10" i="5"/>
  <c r="AI10" i="5"/>
  <c r="AK9" i="5"/>
  <c r="AI9" i="5"/>
  <c r="AK8" i="5"/>
  <c r="AI8" i="5"/>
  <c r="AE1" i="5"/>
  <c r="I83" i="4"/>
  <c r="C83" i="4"/>
  <c r="AM81" i="4"/>
  <c r="AK81" i="4"/>
  <c r="S79" i="4"/>
  <c r="P81" i="4"/>
  <c r="R79" i="4"/>
  <c r="O81" i="4"/>
  <c r="Q79" i="4"/>
  <c r="N81" i="4"/>
  <c r="S77" i="4"/>
  <c r="M81" i="4"/>
  <c r="R77" i="4"/>
  <c r="L81" i="4"/>
  <c r="Q77" i="4"/>
  <c r="K81" i="4"/>
  <c r="S75" i="4"/>
  <c r="J81" i="4"/>
  <c r="R75" i="4"/>
  <c r="I81" i="4"/>
  <c r="Q75" i="4"/>
  <c r="H81" i="4"/>
  <c r="S73" i="4"/>
  <c r="G81" i="4"/>
  <c r="R73" i="4"/>
  <c r="F81" i="4"/>
  <c r="Q73" i="4"/>
  <c r="E81" i="4"/>
  <c r="AM80" i="4"/>
  <c r="AK80" i="4"/>
  <c r="E80" i="4"/>
  <c r="T80" i="4"/>
  <c r="U80" i="4"/>
  <c r="H80" i="4"/>
  <c r="V80" i="4"/>
  <c r="W80" i="4"/>
  <c r="K80" i="4"/>
  <c r="X80" i="4"/>
  <c r="Y80" i="4"/>
  <c r="N80" i="4"/>
  <c r="Z80" i="4"/>
  <c r="AA80" i="4"/>
  <c r="AD80" i="4"/>
  <c r="S78" i="4"/>
  <c r="P80" i="4"/>
  <c r="R78" i="4"/>
  <c r="O80" i="4"/>
  <c r="S76" i="4"/>
  <c r="M80" i="4"/>
  <c r="R76" i="4"/>
  <c r="L80" i="4"/>
  <c r="S74" i="4"/>
  <c r="J80" i="4"/>
  <c r="R74" i="4"/>
  <c r="I80" i="4"/>
  <c r="S72" i="4"/>
  <c r="G80" i="4"/>
  <c r="R72" i="4"/>
  <c r="F80" i="4"/>
  <c r="AM79" i="4"/>
  <c r="AK79" i="4"/>
  <c r="P77" i="4"/>
  <c r="M79" i="4"/>
  <c r="O77" i="4"/>
  <c r="L79" i="4"/>
  <c r="N77" i="4"/>
  <c r="K79" i="4"/>
  <c r="P75" i="4"/>
  <c r="J79" i="4"/>
  <c r="O75" i="4"/>
  <c r="I79" i="4"/>
  <c r="N75" i="4"/>
  <c r="H79" i="4"/>
  <c r="P73" i="4"/>
  <c r="G79" i="4"/>
  <c r="O73" i="4"/>
  <c r="F79" i="4"/>
  <c r="N73" i="4"/>
  <c r="E79" i="4"/>
  <c r="AM78" i="4"/>
  <c r="AK78" i="4"/>
  <c r="E78" i="4"/>
  <c r="T78" i="4"/>
  <c r="U78" i="4"/>
  <c r="H78" i="4"/>
  <c r="V78" i="4"/>
  <c r="W78" i="4"/>
  <c r="K78" i="4"/>
  <c r="X78" i="4"/>
  <c r="Y78" i="4"/>
  <c r="Q78" i="4"/>
  <c r="AB78" i="4"/>
  <c r="AC78" i="4"/>
  <c r="AD78" i="4"/>
  <c r="P76" i="4"/>
  <c r="M78" i="4"/>
  <c r="O76" i="4"/>
  <c r="L78" i="4"/>
  <c r="P74" i="4"/>
  <c r="J78" i="4"/>
  <c r="O74" i="4"/>
  <c r="I78" i="4"/>
  <c r="P72" i="4"/>
  <c r="G78" i="4"/>
  <c r="O72" i="4"/>
  <c r="F78" i="4"/>
  <c r="AM77" i="4"/>
  <c r="AK77" i="4"/>
  <c r="M75" i="4"/>
  <c r="J77" i="4"/>
  <c r="L75" i="4"/>
  <c r="I77" i="4"/>
  <c r="K75" i="4"/>
  <c r="H77" i="4"/>
  <c r="M73" i="4"/>
  <c r="G77" i="4"/>
  <c r="L73" i="4"/>
  <c r="F77" i="4"/>
  <c r="K73" i="4"/>
  <c r="E77" i="4"/>
  <c r="AM76" i="4"/>
  <c r="AK76" i="4"/>
  <c r="E76" i="4"/>
  <c r="T76" i="4"/>
  <c r="U76" i="4"/>
  <c r="H76" i="4"/>
  <c r="V76" i="4"/>
  <c r="W76" i="4"/>
  <c r="N76" i="4"/>
  <c r="Z76" i="4"/>
  <c r="AA76" i="4"/>
  <c r="Q76" i="4"/>
  <c r="AB76" i="4"/>
  <c r="AC76" i="4"/>
  <c r="AD76" i="4"/>
  <c r="M74" i="4"/>
  <c r="J76" i="4"/>
  <c r="L74" i="4"/>
  <c r="I76" i="4"/>
  <c r="M72" i="4"/>
  <c r="G76" i="4"/>
  <c r="L72" i="4"/>
  <c r="F76" i="4"/>
  <c r="AM75" i="4"/>
  <c r="AK75" i="4"/>
  <c r="J73" i="4"/>
  <c r="G75" i="4"/>
  <c r="I73" i="4"/>
  <c r="F75" i="4"/>
  <c r="H73" i="4"/>
  <c r="E75" i="4"/>
  <c r="AM74" i="4"/>
  <c r="AK74" i="4"/>
  <c r="E74" i="4"/>
  <c r="T74" i="4"/>
  <c r="U74" i="4"/>
  <c r="K74" i="4"/>
  <c r="X74" i="4"/>
  <c r="Y74" i="4"/>
  <c r="N74" i="4"/>
  <c r="Z74" i="4"/>
  <c r="AA74" i="4"/>
  <c r="Q74" i="4"/>
  <c r="AB74" i="4"/>
  <c r="AC74" i="4"/>
  <c r="AD74" i="4"/>
  <c r="J72" i="4"/>
  <c r="G74" i="4"/>
  <c r="I72" i="4"/>
  <c r="F74" i="4"/>
  <c r="AM73" i="4"/>
  <c r="AK73" i="4"/>
  <c r="AM72" i="4"/>
  <c r="AK72" i="4"/>
  <c r="H72" i="4"/>
  <c r="V72" i="4"/>
  <c r="W72" i="4"/>
  <c r="K72" i="4"/>
  <c r="X72" i="4"/>
  <c r="Y72" i="4"/>
  <c r="N72" i="4"/>
  <c r="Z72" i="4"/>
  <c r="AA72" i="4"/>
  <c r="Q72" i="4"/>
  <c r="AB72" i="4"/>
  <c r="AC72" i="4"/>
  <c r="AD72" i="4"/>
  <c r="B69" i="4"/>
  <c r="B60" i="4"/>
  <c r="I52" i="4"/>
  <c r="H52" i="4"/>
  <c r="B15" i="4"/>
  <c r="B52" i="4"/>
  <c r="B48" i="4"/>
  <c r="B38" i="4"/>
  <c r="J28" i="4"/>
  <c r="B23" i="4"/>
  <c r="I15" i="4"/>
  <c r="C15" i="4"/>
  <c r="AM13" i="4"/>
  <c r="AK13" i="4"/>
  <c r="S11" i="4"/>
  <c r="P13" i="4"/>
  <c r="R11" i="4"/>
  <c r="O13" i="4"/>
  <c r="Q11" i="4"/>
  <c r="N13" i="4"/>
  <c r="S9" i="4"/>
  <c r="M13" i="4"/>
  <c r="R9" i="4"/>
  <c r="L13" i="4"/>
  <c r="Q9" i="4"/>
  <c r="K13" i="4"/>
  <c r="S7" i="4"/>
  <c r="J13" i="4"/>
  <c r="R7" i="4"/>
  <c r="I13" i="4"/>
  <c r="Q7" i="4"/>
  <c r="H13" i="4"/>
  <c r="S5" i="4"/>
  <c r="G13" i="4"/>
  <c r="R5" i="4"/>
  <c r="F13" i="4"/>
  <c r="Q5" i="4"/>
  <c r="E13" i="4"/>
  <c r="AM12" i="4"/>
  <c r="AK12" i="4"/>
  <c r="E12" i="4"/>
  <c r="T12" i="4"/>
  <c r="U12" i="4"/>
  <c r="H12" i="4"/>
  <c r="V12" i="4"/>
  <c r="W12" i="4"/>
  <c r="K12" i="4"/>
  <c r="X12" i="4"/>
  <c r="Y12" i="4"/>
  <c r="N12" i="4"/>
  <c r="Z12" i="4"/>
  <c r="AA12" i="4"/>
  <c r="AD12" i="4"/>
  <c r="S10" i="4"/>
  <c r="P12" i="4"/>
  <c r="R10" i="4"/>
  <c r="O12" i="4"/>
  <c r="S8" i="4"/>
  <c r="M12" i="4"/>
  <c r="R8" i="4"/>
  <c r="L12" i="4"/>
  <c r="S6" i="4"/>
  <c r="J12" i="4"/>
  <c r="R6" i="4"/>
  <c r="I12" i="4"/>
  <c r="S4" i="4"/>
  <c r="G12" i="4"/>
  <c r="R4" i="4"/>
  <c r="F12" i="4"/>
  <c r="AM11" i="4"/>
  <c r="AK11" i="4"/>
  <c r="P9" i="4"/>
  <c r="M11" i="4"/>
  <c r="O9" i="4"/>
  <c r="L11" i="4"/>
  <c r="N9" i="4"/>
  <c r="K11" i="4"/>
  <c r="P7" i="4"/>
  <c r="J11" i="4"/>
  <c r="O7" i="4"/>
  <c r="I11" i="4"/>
  <c r="N7" i="4"/>
  <c r="H11" i="4"/>
  <c r="P5" i="4"/>
  <c r="G11" i="4"/>
  <c r="O5" i="4"/>
  <c r="F11" i="4"/>
  <c r="N5" i="4"/>
  <c r="E11" i="4"/>
  <c r="AM10" i="4"/>
  <c r="AK10" i="4"/>
  <c r="E10" i="4"/>
  <c r="T10" i="4"/>
  <c r="U10" i="4"/>
  <c r="H10" i="4"/>
  <c r="V10" i="4"/>
  <c r="W10" i="4"/>
  <c r="K10" i="4"/>
  <c r="X10" i="4"/>
  <c r="Y10" i="4"/>
  <c r="Q10" i="4"/>
  <c r="AB10" i="4"/>
  <c r="AC10" i="4"/>
  <c r="AD10" i="4"/>
  <c r="P8" i="4"/>
  <c r="M10" i="4"/>
  <c r="O8" i="4"/>
  <c r="L10" i="4"/>
  <c r="P6" i="4"/>
  <c r="J10" i="4"/>
  <c r="O6" i="4"/>
  <c r="I10" i="4"/>
  <c r="P4" i="4"/>
  <c r="G10" i="4"/>
  <c r="O4" i="4"/>
  <c r="F10" i="4"/>
  <c r="AM9" i="4"/>
  <c r="AK9" i="4"/>
  <c r="M7" i="4"/>
  <c r="J9" i="4"/>
  <c r="L7" i="4"/>
  <c r="I9" i="4"/>
  <c r="K7" i="4"/>
  <c r="H9" i="4"/>
  <c r="M5" i="4"/>
  <c r="G9" i="4"/>
  <c r="L5" i="4"/>
  <c r="F9" i="4"/>
  <c r="K5" i="4"/>
  <c r="E9" i="4"/>
  <c r="AM8" i="4"/>
  <c r="AK8" i="4"/>
  <c r="E8" i="4"/>
  <c r="T8" i="4"/>
  <c r="U8" i="4"/>
  <c r="H8" i="4"/>
  <c r="V8" i="4"/>
  <c r="W8" i="4"/>
  <c r="N8" i="4"/>
  <c r="Z8" i="4"/>
  <c r="AA8" i="4"/>
  <c r="Q8" i="4"/>
  <c r="AB8" i="4"/>
  <c r="AC8" i="4"/>
  <c r="AD8" i="4"/>
  <c r="M6" i="4"/>
  <c r="J8" i="4"/>
  <c r="L6" i="4"/>
  <c r="I8" i="4"/>
  <c r="M4" i="4"/>
  <c r="G8" i="4"/>
  <c r="L4" i="4"/>
  <c r="F8" i="4"/>
  <c r="AM7" i="4"/>
  <c r="AK7" i="4"/>
  <c r="J5" i="4"/>
  <c r="G7" i="4"/>
  <c r="I5" i="4"/>
  <c r="F7" i="4"/>
  <c r="H5" i="4"/>
  <c r="E7" i="4"/>
  <c r="AM6" i="4"/>
  <c r="AK6" i="4"/>
  <c r="E6" i="4"/>
  <c r="T6" i="4"/>
  <c r="U6" i="4"/>
  <c r="K6" i="4"/>
  <c r="X6" i="4"/>
  <c r="Y6" i="4"/>
  <c r="N6" i="4"/>
  <c r="Z6" i="4"/>
  <c r="AA6" i="4"/>
  <c r="Q6" i="4"/>
  <c r="AB6" i="4"/>
  <c r="AC6" i="4"/>
  <c r="AD6" i="4"/>
  <c r="J4" i="4"/>
  <c r="G6" i="4"/>
  <c r="I4" i="4"/>
  <c r="F6" i="4"/>
  <c r="AM5" i="4"/>
  <c r="AK5" i="4"/>
  <c r="AM4" i="4"/>
  <c r="AK4" i="4"/>
  <c r="H4" i="4"/>
  <c r="V4" i="4"/>
  <c r="W4" i="4"/>
  <c r="K4" i="4"/>
  <c r="X4" i="4"/>
  <c r="Y4" i="4"/>
  <c r="N4" i="4"/>
  <c r="Z4" i="4"/>
  <c r="AA4" i="4"/>
  <c r="Q4" i="4"/>
  <c r="AB4" i="4"/>
  <c r="AC4" i="4"/>
  <c r="AD4" i="4"/>
  <c r="AG16" i="3"/>
  <c r="D42" i="3"/>
  <c r="AE16" i="3"/>
  <c r="B42" i="3"/>
  <c r="AG15" i="3"/>
  <c r="D41" i="3"/>
  <c r="AE15" i="3"/>
  <c r="B41" i="3"/>
  <c r="AG7" i="3"/>
  <c r="D40" i="3"/>
  <c r="AE7" i="3"/>
  <c r="B40" i="3"/>
  <c r="AG6" i="3"/>
  <c r="D39" i="3"/>
  <c r="AE6" i="3"/>
  <c r="B39" i="3"/>
  <c r="AG18" i="3"/>
  <c r="D38" i="3"/>
  <c r="AE18" i="3"/>
  <c r="B38" i="3"/>
  <c r="AG17" i="3"/>
  <c r="D37" i="3"/>
  <c r="AE17" i="3"/>
  <c r="B37" i="3"/>
  <c r="AG5" i="3"/>
  <c r="D36" i="3"/>
  <c r="AE5" i="3"/>
  <c r="B36" i="3"/>
  <c r="AG4" i="3"/>
  <c r="D35" i="3"/>
  <c r="AE4" i="3"/>
  <c r="B35" i="3"/>
  <c r="AG22" i="3"/>
  <c r="AE22" i="3"/>
  <c r="AG21" i="3"/>
  <c r="AE21" i="3"/>
  <c r="AG20" i="3"/>
  <c r="AE20" i="3"/>
  <c r="AG19" i="3"/>
  <c r="AE19" i="3"/>
  <c r="AG11" i="3"/>
  <c r="AE11" i="3"/>
  <c r="AG10" i="3"/>
  <c r="AE10" i="3"/>
  <c r="AG9" i="3"/>
  <c r="AE9" i="3"/>
  <c r="AG8" i="3"/>
  <c r="AE8" i="3"/>
  <c r="Y1" i="3"/>
  <c r="D53" i="2"/>
  <c r="Y85" i="2"/>
  <c r="B53" i="2"/>
  <c r="J85" i="2"/>
  <c r="D51" i="2"/>
  <c r="E85" i="2"/>
  <c r="B51" i="2"/>
  <c r="B85" i="2"/>
  <c r="D55" i="2"/>
  <c r="Y80" i="2"/>
  <c r="B55" i="2"/>
  <c r="J80" i="2"/>
  <c r="D49" i="2"/>
  <c r="E80" i="2"/>
  <c r="B49" i="2"/>
  <c r="B80" i="2"/>
  <c r="Y75" i="2"/>
  <c r="J75" i="2"/>
  <c r="E75" i="2"/>
  <c r="B75" i="2"/>
  <c r="Y70" i="2"/>
  <c r="J70" i="2"/>
  <c r="E70" i="2"/>
  <c r="B70" i="2"/>
  <c r="Y65" i="2"/>
  <c r="J65" i="2"/>
  <c r="E65" i="2"/>
  <c r="B65" i="2"/>
  <c r="Y60" i="2"/>
  <c r="J60" i="2"/>
  <c r="E60" i="2"/>
  <c r="B60" i="2"/>
  <c r="I57" i="2"/>
  <c r="AG55" i="2"/>
  <c r="AE55" i="2"/>
  <c r="P53" i="2"/>
  <c r="M55" i="2"/>
  <c r="O53" i="2"/>
  <c r="L55" i="2"/>
  <c r="N53" i="2"/>
  <c r="K55" i="2"/>
  <c r="P51" i="2"/>
  <c r="J55" i="2"/>
  <c r="O51" i="2"/>
  <c r="I55" i="2"/>
  <c r="N51" i="2"/>
  <c r="H55" i="2"/>
  <c r="P49" i="2"/>
  <c r="G55" i="2"/>
  <c r="O49" i="2"/>
  <c r="F55" i="2"/>
  <c r="N49" i="2"/>
  <c r="E55" i="2"/>
  <c r="D54" i="2"/>
  <c r="AG54" i="2"/>
  <c r="B54" i="2"/>
  <c r="AE54" i="2"/>
  <c r="E54" i="2"/>
  <c r="Q54" i="2"/>
  <c r="R54" i="2"/>
  <c r="H54" i="2"/>
  <c r="S54" i="2"/>
  <c r="T54" i="2"/>
  <c r="K54" i="2"/>
  <c r="U54" i="2"/>
  <c r="V54" i="2"/>
  <c r="Y54" i="2"/>
  <c r="P52" i="2"/>
  <c r="M54" i="2"/>
  <c r="O52" i="2"/>
  <c r="L54" i="2"/>
  <c r="P50" i="2"/>
  <c r="J54" i="2"/>
  <c r="O50" i="2"/>
  <c r="I54" i="2"/>
  <c r="P48" i="2"/>
  <c r="G54" i="2"/>
  <c r="O48" i="2"/>
  <c r="F54" i="2"/>
  <c r="AG53" i="2"/>
  <c r="AE53" i="2"/>
  <c r="M51" i="2"/>
  <c r="J53" i="2"/>
  <c r="L51" i="2"/>
  <c r="I53" i="2"/>
  <c r="K51" i="2"/>
  <c r="H53" i="2"/>
  <c r="M49" i="2"/>
  <c r="G53" i="2"/>
  <c r="L49" i="2"/>
  <c r="F53" i="2"/>
  <c r="K49" i="2"/>
  <c r="E53" i="2"/>
  <c r="D52" i="2"/>
  <c r="AG52" i="2"/>
  <c r="B52" i="2"/>
  <c r="AE52" i="2"/>
  <c r="E52" i="2"/>
  <c r="Q52" i="2"/>
  <c r="R52" i="2"/>
  <c r="H52" i="2"/>
  <c r="S52" i="2"/>
  <c r="T52" i="2"/>
  <c r="N52" i="2"/>
  <c r="W52" i="2"/>
  <c r="X52" i="2"/>
  <c r="Y52" i="2"/>
  <c r="M50" i="2"/>
  <c r="J52" i="2"/>
  <c r="L50" i="2"/>
  <c r="I52" i="2"/>
  <c r="M48" i="2"/>
  <c r="G52" i="2"/>
  <c r="L48" i="2"/>
  <c r="F52" i="2"/>
  <c r="AG51" i="2"/>
  <c r="AE51" i="2"/>
  <c r="J49" i="2"/>
  <c r="G51" i="2"/>
  <c r="I49" i="2"/>
  <c r="F51" i="2"/>
  <c r="H49" i="2"/>
  <c r="E51" i="2"/>
  <c r="D50" i="2"/>
  <c r="AG50" i="2"/>
  <c r="B50" i="2"/>
  <c r="AE50" i="2"/>
  <c r="E50" i="2"/>
  <c r="Q50" i="2"/>
  <c r="R50" i="2"/>
  <c r="K50" i="2"/>
  <c r="U50" i="2"/>
  <c r="V50" i="2"/>
  <c r="N50" i="2"/>
  <c r="W50" i="2"/>
  <c r="X50" i="2"/>
  <c r="Y50" i="2"/>
  <c r="J48" i="2"/>
  <c r="G50" i="2"/>
  <c r="I48" i="2"/>
  <c r="F50" i="2"/>
  <c r="AG49" i="2"/>
  <c r="AE49" i="2"/>
  <c r="D48" i="2"/>
  <c r="AG48" i="2"/>
  <c r="B48" i="2"/>
  <c r="AE48" i="2"/>
  <c r="H48" i="2"/>
  <c r="S48" i="2"/>
  <c r="T48" i="2"/>
  <c r="K48" i="2"/>
  <c r="U48" i="2"/>
  <c r="V48" i="2"/>
  <c r="N48" i="2"/>
  <c r="W48" i="2"/>
  <c r="X48" i="2"/>
  <c r="Y48" i="2"/>
  <c r="Y45" i="2"/>
  <c r="B45" i="2"/>
  <c r="D9" i="2"/>
  <c r="Y41" i="2"/>
  <c r="J41" i="2"/>
  <c r="D7" i="2"/>
  <c r="E41" i="2"/>
  <c r="B41" i="2"/>
  <c r="D11" i="2"/>
  <c r="Y36" i="2"/>
  <c r="J36" i="2"/>
  <c r="D5" i="2"/>
  <c r="E36" i="2"/>
  <c r="B36" i="2"/>
  <c r="Y31" i="2"/>
  <c r="J31" i="2"/>
  <c r="E31" i="2"/>
  <c r="B31" i="2"/>
  <c r="Y26" i="2"/>
  <c r="J26" i="2"/>
  <c r="E26" i="2"/>
  <c r="B26" i="2"/>
  <c r="Y21" i="2"/>
  <c r="J21" i="2"/>
  <c r="E21" i="2"/>
  <c r="B21" i="2"/>
  <c r="Y16" i="2"/>
  <c r="J16" i="2"/>
  <c r="E16" i="2"/>
  <c r="B16" i="2"/>
  <c r="I13" i="2"/>
  <c r="AG11" i="2"/>
  <c r="AE11" i="2"/>
  <c r="P9" i="2"/>
  <c r="M11" i="2"/>
  <c r="O9" i="2"/>
  <c r="L11" i="2"/>
  <c r="N9" i="2"/>
  <c r="K11" i="2"/>
  <c r="P7" i="2"/>
  <c r="J11" i="2"/>
  <c r="O7" i="2"/>
  <c r="I11" i="2"/>
  <c r="N7" i="2"/>
  <c r="H11" i="2"/>
  <c r="P5" i="2"/>
  <c r="G11" i="2"/>
  <c r="O5" i="2"/>
  <c r="F11" i="2"/>
  <c r="N5" i="2"/>
  <c r="E11" i="2"/>
  <c r="D10" i="2"/>
  <c r="AG10" i="2"/>
  <c r="AE10" i="2"/>
  <c r="E10" i="2"/>
  <c r="Q10" i="2"/>
  <c r="R10" i="2"/>
  <c r="H10" i="2"/>
  <c r="S10" i="2"/>
  <c r="T10" i="2"/>
  <c r="K10" i="2"/>
  <c r="U10" i="2"/>
  <c r="V10" i="2"/>
  <c r="Y10" i="2"/>
  <c r="P8" i="2"/>
  <c r="M10" i="2"/>
  <c r="O8" i="2"/>
  <c r="L10" i="2"/>
  <c r="P6" i="2"/>
  <c r="J10" i="2"/>
  <c r="O6" i="2"/>
  <c r="I10" i="2"/>
  <c r="P4" i="2"/>
  <c r="G10" i="2"/>
  <c r="O4" i="2"/>
  <c r="F10" i="2"/>
  <c r="AG9" i="2"/>
  <c r="AE9" i="2"/>
  <c r="M7" i="2"/>
  <c r="J9" i="2"/>
  <c r="L7" i="2"/>
  <c r="I9" i="2"/>
  <c r="K7" i="2"/>
  <c r="H9" i="2"/>
  <c r="M5" i="2"/>
  <c r="G9" i="2"/>
  <c r="L5" i="2"/>
  <c r="F9" i="2"/>
  <c r="K5" i="2"/>
  <c r="E9" i="2"/>
  <c r="D8" i="2"/>
  <c r="AG8" i="2"/>
  <c r="AE8" i="2"/>
  <c r="E8" i="2"/>
  <c r="Q8" i="2"/>
  <c r="R8" i="2"/>
  <c r="H8" i="2"/>
  <c r="S8" i="2"/>
  <c r="T8" i="2"/>
  <c r="N8" i="2"/>
  <c r="W8" i="2"/>
  <c r="X8" i="2"/>
  <c r="Y8" i="2"/>
  <c r="M6" i="2"/>
  <c r="J8" i="2"/>
  <c r="L6" i="2"/>
  <c r="I8" i="2"/>
  <c r="M4" i="2"/>
  <c r="G8" i="2"/>
  <c r="L4" i="2"/>
  <c r="F8" i="2"/>
  <c r="AG7" i="2"/>
  <c r="AE7" i="2"/>
  <c r="J5" i="2"/>
  <c r="G7" i="2"/>
  <c r="I5" i="2"/>
  <c r="F7" i="2"/>
  <c r="H5" i="2"/>
  <c r="E7" i="2"/>
  <c r="D6" i="2"/>
  <c r="AG6" i="2"/>
  <c r="AE6" i="2"/>
  <c r="E6" i="2"/>
  <c r="Q6" i="2"/>
  <c r="R6" i="2"/>
  <c r="K6" i="2"/>
  <c r="U6" i="2"/>
  <c r="V6" i="2"/>
  <c r="N6" i="2"/>
  <c r="W6" i="2"/>
  <c r="X6" i="2"/>
  <c r="Y6" i="2"/>
  <c r="J4" i="2"/>
  <c r="G6" i="2"/>
  <c r="I4" i="2"/>
  <c r="F6" i="2"/>
  <c r="AG5" i="2"/>
  <c r="AE5" i="2"/>
  <c r="D4" i="2"/>
  <c r="AG4" i="2"/>
  <c r="AE4" i="2"/>
  <c r="H4" i="2"/>
  <c r="S4" i="2"/>
  <c r="T4" i="2"/>
  <c r="K4" i="2"/>
  <c r="U4" i="2"/>
  <c r="V4" i="2"/>
  <c r="N4" i="2"/>
  <c r="W4" i="2"/>
  <c r="X4" i="2"/>
  <c r="Y4" i="2"/>
  <c r="Y1" i="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1" authorId="0">
      <text>
        <r>
          <rPr>
            <sz val="9"/>
            <color indexed="81"/>
            <rFont val="Geneva"/>
          </rPr>
          <t xml:space="preserve">2 players advance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B1" authorId="0">
      <text>
        <r>
          <rPr>
            <sz val="9"/>
            <color indexed="81"/>
            <rFont val="Geneva"/>
          </rPr>
          <t xml:space="preserve">2 players advance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1" authorId="0">
      <text>
        <r>
          <rPr>
            <sz val="9"/>
            <color indexed="81"/>
            <rFont val="Geneva"/>
          </rPr>
          <t xml:space="preserve">2 players advance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1" authorId="0">
      <text>
        <r>
          <rPr>
            <sz val="9"/>
            <color indexed="81"/>
            <rFont val="Geneva"/>
          </rPr>
          <t xml:space="preserve">2 players advance
</t>
        </r>
      </text>
    </comment>
    <comment ref="B16" authorId="0">
      <text>
        <r>
          <rPr>
            <sz val="9"/>
            <color indexed="81"/>
            <rFont val="Geneva"/>
          </rPr>
          <t xml:space="preserve">2 players advance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B1" authorId="0">
      <text>
        <r>
          <rPr>
            <sz val="9"/>
            <color indexed="81"/>
            <rFont val="Geneva"/>
          </rPr>
          <t xml:space="preserve">2 players advance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1" authorId="0">
      <text>
        <r>
          <rPr>
            <sz val="9"/>
            <color indexed="81"/>
            <rFont val="Geneva"/>
          </rPr>
          <t xml:space="preserve">2 players advance
</t>
        </r>
      </text>
    </comment>
  </commentList>
</comments>
</file>

<file path=xl/sharedStrings.xml><?xml version="1.0" encoding="utf-8"?>
<sst xmlns="http://schemas.openxmlformats.org/spreadsheetml/2006/main" count="4924" uniqueCount="221">
  <si>
    <t>Class D</t>
  </si>
  <si>
    <t>Group</t>
  </si>
  <si>
    <t>A</t>
  </si>
  <si>
    <t>B</t>
  </si>
  <si>
    <t>C</t>
  </si>
  <si>
    <t>D</t>
  </si>
  <si>
    <t>MP</t>
  </si>
  <si>
    <t>W</t>
  </si>
  <si>
    <t>L</t>
  </si>
  <si>
    <t>PLACE</t>
  </si>
  <si>
    <t xml:space="preserve"> </t>
  </si>
  <si>
    <t>–</t>
  </si>
  <si>
    <t>Championship</t>
  </si>
  <si>
    <t>Results</t>
  </si>
  <si>
    <t>E</t>
  </si>
  <si>
    <t>Place</t>
  </si>
  <si>
    <t>Event</t>
  </si>
  <si>
    <t>-</t>
  </si>
  <si>
    <t>Under 10 Singles</t>
  </si>
  <si>
    <t>Bronze</t>
  </si>
  <si>
    <t>Table 1</t>
  </si>
  <si>
    <t>AGTTA</t>
  </si>
  <si>
    <t>No.</t>
  </si>
  <si>
    <t>Name</t>
  </si>
  <si>
    <t>Rating</t>
  </si>
  <si>
    <t>Club</t>
  </si>
  <si>
    <t>Seed</t>
  </si>
  <si>
    <t>RR</t>
  </si>
  <si>
    <t>Wang, James S.</t>
  </si>
  <si>
    <t xml:space="preserve">Ruan, Cynthia </t>
  </si>
  <si>
    <t>Table 2</t>
  </si>
  <si>
    <t>Augusta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</si>
  <si>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</si>
  <si>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</si>
  <si>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</si>
  <si>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</si>
  <si>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</si>
  <si>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</si>
  <si>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</si>
  <si>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</si>
  <si>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</si>
  <si>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</si>
  <si>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</si>
  <si>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</si>
  <si>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</si>
  <si>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</si>
  <si>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EVENT</t>
  </si>
  <si>
    <t>Yang, Andrew</t>
  </si>
  <si>
    <t>AITTA</t>
  </si>
  <si>
    <t xml:space="preserve">Wang, Cody </t>
  </si>
  <si>
    <t>E.C. Sports</t>
  </si>
  <si>
    <t xml:space="preserve">Fu, David </t>
  </si>
  <si>
    <t>Yigneshuaran, Akhilesh *</t>
  </si>
  <si>
    <t>Memphis</t>
  </si>
  <si>
    <t xml:space="preserve">Ji, Andrew </t>
  </si>
  <si>
    <t xml:space="preserve">Zhou, Kai </t>
  </si>
  <si>
    <t xml:space="preserve">Wang, Benjamin </t>
  </si>
  <si>
    <t>none</t>
  </si>
  <si>
    <t xml:space="preserve">Wu, Kelly </t>
  </si>
  <si>
    <t>Desai, Kedar *</t>
  </si>
  <si>
    <t>Archi's</t>
  </si>
  <si>
    <t xml:space="preserve">Devalapalli, Pranav </t>
  </si>
  <si>
    <t>Under 12 Singles</t>
  </si>
  <si>
    <t xml:space="preserve">Ng, Daniel </t>
  </si>
  <si>
    <t xml:space="preserve">Zhu, Sabrina </t>
  </si>
  <si>
    <t xml:space="preserve">Gao, Karen </t>
  </si>
  <si>
    <t xml:space="preserve">Bai, Randy </t>
  </si>
  <si>
    <t xml:space="preserve">Zhang, Alan </t>
  </si>
  <si>
    <t xml:space="preserve">Liu, Ethan </t>
  </si>
  <si>
    <t xml:space="preserve">Chang, Eric </t>
  </si>
  <si>
    <t>Mirajkar, Eeshan *</t>
  </si>
  <si>
    <t>Bye</t>
  </si>
  <si>
    <t xml:space="preserve">Lin, Emilie </t>
  </si>
  <si>
    <t xml:space="preserve">Zhang, Teddy </t>
  </si>
  <si>
    <t xml:space="preserve">Xie, Eric </t>
  </si>
  <si>
    <t xml:space="preserve">Chen, Patrick </t>
  </si>
  <si>
    <t xml:space="preserve">Fu, Michael </t>
  </si>
  <si>
    <t xml:space="preserve">Zhao, Kevin </t>
  </si>
  <si>
    <t xml:space="preserve">Wang, Eric </t>
  </si>
  <si>
    <t xml:space="preserve">Yu, Alex </t>
  </si>
  <si>
    <t xml:space="preserve">Bao, Jonathan </t>
  </si>
  <si>
    <t>Grubbs, William *</t>
  </si>
  <si>
    <t>Zhang, Calvin *</t>
  </si>
  <si>
    <t>Pujari, Sarang *</t>
  </si>
  <si>
    <t>Mishra, Samarth *</t>
  </si>
  <si>
    <t>Koppaka, Rithwik *</t>
  </si>
  <si>
    <t>Final</t>
  </si>
  <si>
    <t>Under 14 Singles</t>
  </si>
  <si>
    <t xml:space="preserve">Zhang, Albert </t>
  </si>
  <si>
    <t xml:space="preserve">Koh, C. Brandon </t>
  </si>
  <si>
    <t xml:space="preserve">Wang, David </t>
  </si>
  <si>
    <t xml:space="preserve">Sun, Charley </t>
  </si>
  <si>
    <t>Athalye, Archana M</t>
  </si>
  <si>
    <t>Under 16 Singles</t>
  </si>
  <si>
    <t xml:space="preserve">Yao, Jerry </t>
  </si>
  <si>
    <t xml:space="preserve">Zhang, Gregory </t>
  </si>
  <si>
    <t xml:space="preserve">Qin, Tina </t>
  </si>
  <si>
    <t>Gaskins, Grace *</t>
  </si>
  <si>
    <t>None</t>
  </si>
  <si>
    <t>Under 18 Singles</t>
  </si>
  <si>
    <t>Seeds</t>
  </si>
  <si>
    <t>USATT #</t>
  </si>
  <si>
    <t>Under 14 Doubles</t>
  </si>
  <si>
    <t>Under 18 Doubles</t>
  </si>
  <si>
    <t>Jerry Yao/Albert Zhang</t>
  </si>
  <si>
    <t>James &amp; David Wang</t>
  </si>
  <si>
    <t>Brandon Koh/Daniel Ng</t>
  </si>
  <si>
    <t>Tina Qin/Betty Yu</t>
  </si>
  <si>
    <t>Emilie Lin/Gregory Zhang</t>
  </si>
  <si>
    <t>Eric Xie/Sabrina Zhu</t>
  </si>
  <si>
    <t>Teddy Zhang/Andrew Chen</t>
  </si>
  <si>
    <t>Patrick Chen/Michael Fu</t>
  </si>
  <si>
    <t>Eric &amp; Cody Wang</t>
  </si>
  <si>
    <t>Jonathan Bao/Cybthia Ruan</t>
  </si>
  <si>
    <t>David Fu/Randy Bai</t>
  </si>
  <si>
    <t>Andrew Yang/Karen Gao</t>
  </si>
  <si>
    <t>Tables 14 &amp; 15</t>
  </si>
  <si>
    <t>Tables 12 &amp; 13</t>
  </si>
  <si>
    <t>Table 10 &amp; share 9</t>
  </si>
  <si>
    <t>Table 8 &amp; share 9</t>
  </si>
  <si>
    <t>Table 2 &amp; share 3</t>
  </si>
  <si>
    <t>Table 4 &amp; share 3</t>
  </si>
  <si>
    <t>Table 5 &amp; share 6</t>
  </si>
  <si>
    <t>Table 7 &amp; share 6</t>
  </si>
  <si>
    <t>Under 2000 RR</t>
  </si>
  <si>
    <t>Jul 18-19, 2015</t>
  </si>
  <si>
    <t>Jul 19-20, 2014</t>
  </si>
  <si>
    <t>Novice Singles</t>
  </si>
  <si>
    <t>Class A</t>
  </si>
  <si>
    <t>Class B</t>
  </si>
  <si>
    <t>Class C</t>
  </si>
  <si>
    <t>1:00 p.m.</t>
  </si>
  <si>
    <t>Tabesh, Behruz</t>
  </si>
  <si>
    <t>Devalapalli, Pranav</t>
  </si>
  <si>
    <t>Zhu, Tianyi</t>
  </si>
  <si>
    <t>Vigneshuaran, Akhilesh</t>
  </si>
  <si>
    <t>Wang, Benjamin</t>
  </si>
  <si>
    <t>Zhou, Hannan</t>
  </si>
  <si>
    <t>Faria, Dan</t>
  </si>
  <si>
    <t>Zhou, Kai</t>
  </si>
  <si>
    <t>Sathiyanarayanan, Siddhesh</t>
  </si>
  <si>
    <t>UR</t>
  </si>
  <si>
    <t>Grubbs, William</t>
  </si>
  <si>
    <t>Zhang, Calcin</t>
  </si>
  <si>
    <t>Drake, Brandon</t>
  </si>
  <si>
    <t>Ross, Maurice</t>
  </si>
  <si>
    <t>Gold</t>
  </si>
  <si>
    <t>Silver</t>
  </si>
  <si>
    <t>Vigneshuaran, Akhilesh *</t>
  </si>
  <si>
    <t>Chen/Fu</t>
  </si>
  <si>
    <t>7,-8,-8,5.7</t>
  </si>
  <si>
    <t>Koh/Ng</t>
  </si>
  <si>
    <t>-9,9,10,8</t>
  </si>
  <si>
    <t>Chandran, Sharan</t>
  </si>
  <si>
    <t>Vigneshwaran, Akhilesh</t>
  </si>
  <si>
    <t>Senthilkumar, Siddhesh</t>
  </si>
  <si>
    <t>Wang</t>
  </si>
  <si>
    <t>9,9,9,</t>
  </si>
  <si>
    <t>Yang</t>
  </si>
  <si>
    <t>8,7,6</t>
  </si>
  <si>
    <t>8,10,2</t>
  </si>
  <si>
    <t>9,9,9</t>
  </si>
  <si>
    <t>Zhu</t>
  </si>
  <si>
    <t>7,3,2</t>
  </si>
  <si>
    <t>Xie/Zhu</t>
  </si>
  <si>
    <t>8,1,5</t>
  </si>
  <si>
    <t>Lin/Zhang</t>
  </si>
  <si>
    <t>6,6,8</t>
  </si>
  <si>
    <t>Zhang/Chen</t>
  </si>
  <si>
    <t>2,3,3</t>
  </si>
  <si>
    <t>Ng</t>
  </si>
  <si>
    <t>4,5,9</t>
  </si>
  <si>
    <t>3,7,5</t>
  </si>
  <si>
    <t>8,-6,3,3</t>
  </si>
  <si>
    <t>5,6,-12,10</t>
  </si>
  <si>
    <t>Faria, Daniel</t>
  </si>
  <si>
    <t>Yao/Zhang</t>
  </si>
  <si>
    <t>6,3,4</t>
  </si>
  <si>
    <t>Chandran</t>
  </si>
  <si>
    <t>8,2,4</t>
  </si>
  <si>
    <t>Grubbs</t>
  </si>
  <si>
    <t>5,-9,7,5</t>
  </si>
  <si>
    <t>Drake</t>
  </si>
  <si>
    <t>Tabesh</t>
  </si>
  <si>
    <t>-7,9,-8,6,6</t>
  </si>
  <si>
    <t>-9,12,-6,5,13</t>
  </si>
  <si>
    <t xml:space="preserve">Morian, Nicholas </t>
  </si>
  <si>
    <t>Fayette Co</t>
  </si>
  <si>
    <t>Pereira, Grenville *</t>
  </si>
  <si>
    <t xml:space="preserve">Teotia, Seemant </t>
  </si>
  <si>
    <t>Bowlander, Bob O.</t>
  </si>
  <si>
    <t>Chin, Kingsley N</t>
  </si>
  <si>
    <t xml:space="preserve">Coona, Dharmaraj </t>
  </si>
  <si>
    <t xml:space="preserve">Chen, Ben </t>
  </si>
  <si>
    <t>NTTC</t>
  </si>
  <si>
    <t xml:space="preserve">Hurt, Jonathan </t>
  </si>
  <si>
    <t>Cooper, George T.</t>
  </si>
  <si>
    <t xml:space="preserve">Garrett, John </t>
  </si>
  <si>
    <t xml:space="preserve">Bradley, Phil </t>
  </si>
  <si>
    <t xml:space="preserve">Deane, Matthew </t>
  </si>
  <si>
    <t xml:space="preserve">Karp, John </t>
  </si>
  <si>
    <t xml:space="preserve">Johnson, Mark </t>
  </si>
  <si>
    <t xml:space="preserve">Chen, Andrew </t>
  </si>
  <si>
    <t>Banot, Supakan(Jeed) J</t>
  </si>
  <si>
    <t xml:space="preserve">Dyl, Andrew </t>
  </si>
  <si>
    <t xml:space="preserve">Yamada, Koji </t>
  </si>
  <si>
    <t xml:space="preserve">Sauerman, Scott </t>
  </si>
  <si>
    <t xml:space="preserve">Prieto, Alberto </t>
  </si>
  <si>
    <t xml:space="preserve">Bai, Junfeng </t>
  </si>
  <si>
    <t>Tabesh, Behruz *</t>
  </si>
  <si>
    <t>-7,-8,9,10,5</t>
  </si>
  <si>
    <t>Sharan, Chandran</t>
  </si>
  <si>
    <t>Sharan</t>
  </si>
  <si>
    <t>3,5,7</t>
  </si>
  <si>
    <t>9,10,4</t>
  </si>
  <si>
    <t>2,5,3</t>
  </si>
  <si>
    <t>8,6,-8,-6,5</t>
  </si>
  <si>
    <t>6,4,6</t>
  </si>
  <si>
    <t>-10,6,6,6</t>
  </si>
  <si>
    <t>Fu, David</t>
  </si>
  <si>
    <t>7,-9,8,9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</si>
</sst>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\ d\ yyyy"/>
    <numFmt numFmtId="165" formatCode="mmm\ d\ yy"/>
    <numFmt numFmtId="166" formatCode="0000"/>
    <numFmt numFmtId="167" formatCode="0.0000"/>
    <numFmt numFmtId="168" formatCode="mmm\ d\,\ yy"/>
  </numFmts>
  <fonts count="26" x14ac:knownFonts="1">
    <font>
      <sz val="12"/>
      <color theme="1"/>
      <name val="Arial"/>
      <family val="2"/>
    </font>
    <font>
      <sz val="10"/>
      <name val="Geneva"/>
    </font>
    <font>
      <sz val="12"/>
      <name val="Times New Roman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</font>
    <font>
      <sz val="10"/>
      <name val="New Century Schlbk"/>
    </font>
    <font>
      <sz val="10"/>
      <name val="Helvetica"/>
    </font>
    <font>
      <sz val="10"/>
      <name val="Verdana"/>
    </font>
    <font>
      <sz val="12"/>
      <color theme="1"/>
      <name val="Calibri"/>
      <family val="2"/>
      <scheme val="minor"/>
    </font>
    <font>
      <sz val="10"/>
      <color indexed="8"/>
      <name val="Arial"/>
    </font>
    <font>
      <sz val="12"/>
      <name val="Geneva"/>
    </font>
    <font>
      <sz val="9"/>
      <color indexed="81"/>
      <name val="Geneva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8"/>
      <name val="Geneva"/>
    </font>
    <font>
      <b/>
      <sz val="12"/>
      <name val="Geneva"/>
    </font>
    <font>
      <b/>
      <sz val="12"/>
      <name val="New Century Schlbk"/>
    </font>
    <font>
      <sz val="12"/>
      <name val="Arial"/>
    </font>
    <font>
      <sz val="12"/>
      <color indexed="8"/>
      <name val="Arial"/>
    </font>
    <font>
      <i/>
      <sz val="10"/>
      <name val="Geneva"/>
    </font>
    <font>
      <sz val="8"/>
      <name val="Arial"/>
      <family val="2"/>
    </font>
    <font>
      <b/>
      <sz val="14"/>
      <name val="Arial"/>
    </font>
    <font>
      <sz val="14"/>
      <name val="Arial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lightGray">
        <f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7">
    <xf numFmtId="0" fontId="0" fillId="0" borderId="0"/>
    <xf numFmtId="0" fontId="1" fillId="0" borderId="0"/>
    <xf numFmtId="165" fontId="8" fillId="0" borderId="0">
      <alignment horizontal="center"/>
    </xf>
    <xf numFmtId="0" fontId="9" fillId="0" borderId="0"/>
    <xf numFmtId="8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2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4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1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2" xfId="1" applyFont="1" applyBorder="1" applyAlignment="1">
      <alignment horizontal="centerContinuous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6" fillId="0" borderId="3" xfId="1" applyFont="1" applyBorder="1" applyAlignment="1">
      <alignment horizontal="center"/>
    </xf>
    <xf numFmtId="1" fontId="2" fillId="0" borderId="4" xfId="1" applyNumberFormat="1" applyFont="1" applyFill="1" applyBorder="1" applyAlignment="1">
      <alignment horizontal="right"/>
    </xf>
    <xf numFmtId="1" fontId="2" fillId="0" borderId="5" xfId="1" applyNumberFormat="1" applyFont="1" applyFill="1" applyBorder="1" applyAlignment="1">
      <alignment horizontal="right"/>
    </xf>
    <xf numFmtId="1" fontId="2" fillId="0" borderId="6" xfId="1" applyNumberFormat="1" applyFont="1" applyBorder="1" applyAlignment="1">
      <alignment horizontal="right"/>
    </xf>
    <xf numFmtId="0" fontId="2" fillId="1" borderId="4" xfId="1" applyFont="1" applyFill="1" applyBorder="1" applyAlignment="1">
      <alignment horizontal="center"/>
    </xf>
    <xf numFmtId="0" fontId="2" fillId="1" borderId="5" xfId="1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" fontId="2" fillId="0" borderId="5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0" fontId="2" fillId="1" borderId="4" xfId="1" applyFont="1" applyFill="1" applyBorder="1"/>
    <xf numFmtId="0" fontId="2" fillId="1" borderId="6" xfId="1" applyFont="1" applyFill="1" applyBorder="1"/>
    <xf numFmtId="0" fontId="2" fillId="0" borderId="5" xfId="1" applyFont="1" applyBorder="1"/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0" fontId="2" fillId="0" borderId="2" xfId="1" applyFont="1" applyBorder="1"/>
    <xf numFmtId="1" fontId="2" fillId="0" borderId="9" xfId="1" applyNumberFormat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1" fontId="2" fillId="0" borderId="7" xfId="1" applyNumberFormat="1" applyFont="1" applyFill="1" applyBorder="1" applyAlignment="1">
      <alignment horizontal="center"/>
    </xf>
    <xf numFmtId="0" fontId="2" fillId="1" borderId="10" xfId="1" applyFont="1" applyFill="1" applyBorder="1" applyAlignment="1">
      <alignment horizontal="center"/>
    </xf>
    <xf numFmtId="0" fontId="2" fillId="1" borderId="1" xfId="1" applyFont="1" applyFill="1" applyBorder="1" applyAlignment="1">
      <alignment horizontal="center"/>
    </xf>
    <xf numFmtId="1" fontId="2" fillId="0" borderId="10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Border="1" applyAlignment="1">
      <alignment horizontal="center"/>
    </xf>
    <xf numFmtId="0" fontId="2" fillId="1" borderId="10" xfId="1" applyFont="1" applyFill="1" applyBorder="1"/>
    <xf numFmtId="0" fontId="2" fillId="1" borderId="2" xfId="1" applyFont="1" applyFill="1" applyBorder="1"/>
    <xf numFmtId="0" fontId="2" fillId="0" borderId="1" xfId="1" applyFont="1" applyBorder="1"/>
    <xf numFmtId="0" fontId="2" fillId="0" borderId="3" xfId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2" fillId="0" borderId="7" xfId="1" applyFont="1" applyBorder="1"/>
    <xf numFmtId="0" fontId="2" fillId="0" borderId="6" xfId="1" applyFont="1" applyBorder="1" applyAlignment="1">
      <alignment horizontal="center"/>
    </xf>
    <xf numFmtId="0" fontId="2" fillId="0" borderId="4" xfId="1" applyFont="1" applyBorder="1"/>
    <xf numFmtId="0" fontId="2" fillId="0" borderId="11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2" fillId="0" borderId="10" xfId="1" applyFont="1" applyBorder="1"/>
    <xf numFmtId="1" fontId="2" fillId="0" borderId="6" xfId="1" applyNumberFormat="1" applyFont="1" applyBorder="1" applyAlignment="1">
      <alignment horizontal="center"/>
    </xf>
    <xf numFmtId="0" fontId="2" fillId="1" borderId="6" xfId="1" applyFont="1" applyFill="1" applyBorder="1" applyAlignment="1">
      <alignment horizontal="center"/>
    </xf>
    <xf numFmtId="0" fontId="2" fillId="0" borderId="6" xfId="1" applyFont="1" applyBorder="1"/>
    <xf numFmtId="1" fontId="2" fillId="0" borderId="10" xfId="1" applyNumberFormat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left"/>
    </xf>
    <xf numFmtId="1" fontId="2" fillId="0" borderId="2" xfId="1" applyNumberFormat="1" applyFont="1" applyFill="1" applyBorder="1" applyAlignment="1">
      <alignment horizontal="center"/>
    </xf>
    <xf numFmtId="1" fontId="2" fillId="0" borderId="10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1" borderId="2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6" fillId="0" borderId="1" xfId="1" applyFont="1" applyBorder="1"/>
    <xf numFmtId="0" fontId="5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Continuous" vertical="center"/>
    </xf>
    <xf numFmtId="0" fontId="2" fillId="0" borderId="13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2" fillId="0" borderId="14" xfId="1" applyFont="1" applyBorder="1" applyAlignment="1">
      <alignment horizontal="centerContinuous" vertical="center"/>
    </xf>
    <xf numFmtId="0" fontId="2" fillId="0" borderId="15" xfId="1" applyFont="1" applyBorder="1" applyAlignment="1">
      <alignment horizontal="centerContinuous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9" xfId="1" applyFont="1" applyBorder="1"/>
    <xf numFmtId="0" fontId="5" fillId="0" borderId="0" xfId="1" applyFont="1" applyBorder="1"/>
    <xf numFmtId="0" fontId="5" fillId="0" borderId="10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2" fillId="0" borderId="10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"/>
    </xf>
    <xf numFmtId="0" fontId="5" fillId="0" borderId="0" xfId="1" applyFont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1" fontId="2" fillId="0" borderId="4" xfId="1" applyNumberFormat="1" applyFont="1" applyBorder="1"/>
    <xf numFmtId="1" fontId="6" fillId="0" borderId="6" xfId="1" applyNumberFormat="1" applyFont="1" applyBorder="1" applyAlignment="1">
      <alignment horizontal="right"/>
    </xf>
    <xf numFmtId="0" fontId="2" fillId="1" borderId="5" xfId="1" applyFont="1" applyFill="1" applyBorder="1"/>
    <xf numFmtId="1" fontId="2" fillId="0" borderId="10" xfId="3" applyNumberFormat="1" applyFont="1" applyBorder="1"/>
    <xf numFmtId="0" fontId="2" fillId="0" borderId="1" xfId="3" applyFont="1" applyBorder="1"/>
    <xf numFmtId="166" fontId="2" fillId="0" borderId="2" xfId="3" applyNumberFormat="1" applyFont="1" applyBorder="1" applyAlignment="1">
      <alignment horizontal="center"/>
    </xf>
    <xf numFmtId="0" fontId="2" fillId="1" borderId="1" xfId="1" applyFont="1" applyFill="1" applyBorder="1"/>
    <xf numFmtId="0" fontId="2" fillId="0" borderId="0" xfId="1" applyFont="1" applyBorder="1"/>
    <xf numFmtId="1" fontId="2" fillId="0" borderId="0" xfId="1" applyNumberFormat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1" borderId="0" xfId="1" applyFont="1" applyFill="1" applyBorder="1"/>
    <xf numFmtId="49" fontId="2" fillId="0" borderId="0" xfId="1" applyNumberFormat="1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67" fontId="5" fillId="0" borderId="0" xfId="1" applyNumberFormat="1" applyFont="1" applyAlignment="1">
      <alignment horizontal="center"/>
    </xf>
    <xf numFmtId="0" fontId="6" fillId="0" borderId="6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49" fontId="5" fillId="0" borderId="5" xfId="1" quotePrefix="1" applyNumberFormat="1" applyFont="1" applyBorder="1" applyAlignment="1">
      <alignment horizontal="centerContinuous"/>
    </xf>
    <xf numFmtId="167" fontId="5" fillId="0" borderId="5" xfId="1" quotePrefix="1" applyNumberFormat="1" applyFont="1" applyBorder="1" applyAlignment="1">
      <alignment horizontal="centerContinuous"/>
    </xf>
    <xf numFmtId="167" fontId="5" fillId="0" borderId="5" xfId="1" applyNumberFormat="1" applyFont="1" applyBorder="1" applyAlignment="1">
      <alignment horizontal="centerContinuous"/>
    </xf>
    <xf numFmtId="0" fontId="5" fillId="0" borderId="6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49" fontId="5" fillId="0" borderId="0" xfId="1" applyNumberFormat="1" applyFont="1" applyBorder="1" applyAlignment="1">
      <alignment horizontal="centerContinuous"/>
    </xf>
    <xf numFmtId="0" fontId="5" fillId="0" borderId="5" xfId="1" applyFont="1" applyBorder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2" xfId="1" applyFont="1" applyBorder="1" applyAlignment="1">
      <alignment horizontal="centerContinuous"/>
    </xf>
    <xf numFmtId="49" fontId="5" fillId="0" borderId="5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0" fontId="5" fillId="0" borderId="2" xfId="1" applyFont="1" applyBorder="1"/>
    <xf numFmtId="0" fontId="5" fillId="0" borderId="7" xfId="1" applyFont="1" applyBorder="1"/>
    <xf numFmtId="0" fontId="2" fillId="0" borderId="9" xfId="1" applyFont="1" applyBorder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5" xfId="1" applyFont="1" applyBorder="1"/>
    <xf numFmtId="0" fontId="6" fillId="0" borderId="11" xfId="1" applyFont="1" applyBorder="1"/>
    <xf numFmtId="0" fontId="5" fillId="0" borderId="7" xfId="1" applyFont="1" applyBorder="1" applyAlignment="1">
      <alignment horizontal="centerContinuous"/>
    </xf>
    <xf numFmtId="1" fontId="5" fillId="0" borderId="9" xfId="1" applyNumberFormat="1" applyFont="1" applyBorder="1" applyAlignment="1">
      <alignment horizontal="left"/>
    </xf>
    <xf numFmtId="166" fontId="5" fillId="0" borderId="0" xfId="1" applyNumberFormat="1" applyFont="1" applyBorder="1" applyAlignment="1">
      <alignment horizontal="center"/>
    </xf>
    <xf numFmtId="166" fontId="5" fillId="0" borderId="7" xfId="1" applyNumberFormat="1" applyFont="1" applyBorder="1" applyAlignment="1">
      <alignment horizontal="centerContinuous"/>
    </xf>
    <xf numFmtId="166" fontId="5" fillId="0" borderId="11" xfId="1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Continuous"/>
    </xf>
    <xf numFmtId="166" fontId="5" fillId="0" borderId="0" xfId="1" applyNumberFormat="1" applyFont="1" applyBorder="1" applyAlignment="1">
      <alignment horizontal="centerContinuous"/>
    </xf>
    <xf numFmtId="166" fontId="5" fillId="0" borderId="11" xfId="1" applyNumberFormat="1" applyFont="1" applyBorder="1" applyAlignment="1">
      <alignment horizontal="centerContinuous"/>
    </xf>
    <xf numFmtId="0" fontId="5" fillId="0" borderId="10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10" xfId="1" applyFont="1" applyBorder="1"/>
    <xf numFmtId="0" fontId="5" fillId="0" borderId="3" xfId="1" applyFont="1" applyBorder="1"/>
    <xf numFmtId="0" fontId="5" fillId="0" borderId="8" xfId="1" applyFont="1" applyBorder="1"/>
    <xf numFmtId="0" fontId="5" fillId="0" borderId="11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5" fillId="0" borderId="6" xfId="1" applyFont="1" applyBorder="1"/>
    <xf numFmtId="166" fontId="6" fillId="0" borderId="11" xfId="1" applyNumberFormat="1" applyFont="1" applyBorder="1" applyAlignment="1">
      <alignment horizontal="centerContinuous"/>
    </xf>
    <xf numFmtId="0" fontId="6" fillId="0" borderId="3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2" fillId="0" borderId="10" xfId="3" applyFont="1" applyBorder="1"/>
    <xf numFmtId="0" fontId="2" fillId="2" borderId="1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2" fontId="2" fillId="0" borderId="10" xfId="1" applyNumberFormat="1" applyFont="1" applyBorder="1" applyAlignment="1">
      <alignment horizontal="centerContinuous"/>
    </xf>
    <xf numFmtId="2" fontId="2" fillId="0" borderId="2" xfId="1" applyNumberFormat="1" applyFont="1" applyBorder="1" applyAlignment="1">
      <alignment horizontal="centerContinuous"/>
    </xf>
    <xf numFmtId="1" fontId="13" fillId="0" borderId="0" xfId="1" applyNumberFormat="1" applyFont="1" applyBorder="1" applyAlignment="1">
      <alignment horizontal="center"/>
    </xf>
    <xf numFmtId="167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0" xfId="1" applyFont="1" applyBorder="1" applyAlignment="1">
      <alignment horizontal="centerContinuous"/>
    </xf>
    <xf numFmtId="0" fontId="2" fillId="0" borderId="0" xfId="1" applyFont="1" applyAlignment="1">
      <alignment horizontal="centerContinuous"/>
    </xf>
    <xf numFmtId="49" fontId="2" fillId="0" borderId="5" xfId="1" quotePrefix="1" applyNumberFormat="1" applyFont="1" applyBorder="1" applyAlignment="1">
      <alignment horizontal="centerContinuous"/>
    </xf>
    <xf numFmtId="167" fontId="2" fillId="0" borderId="5" xfId="1" quotePrefix="1" applyNumberFormat="1" applyFont="1" applyBorder="1" applyAlignment="1">
      <alignment horizontal="centerContinuous"/>
    </xf>
    <xf numFmtId="167" fontId="2" fillId="0" borderId="5" xfId="1" applyNumberFormat="1" applyFont="1" applyBorder="1" applyAlignment="1">
      <alignment horizontal="centerContinuous"/>
    </xf>
    <xf numFmtId="0" fontId="2" fillId="0" borderId="6" xfId="1" applyFont="1" applyBorder="1" applyAlignment="1">
      <alignment horizontal="centerContinuous"/>
    </xf>
    <xf numFmtId="0" fontId="2" fillId="0" borderId="0" xfId="1" applyFont="1" applyAlignment="1">
      <alignment horizontal="left"/>
    </xf>
    <xf numFmtId="49" fontId="2" fillId="0" borderId="0" xfId="1" quotePrefix="1" applyNumberFormat="1" applyFont="1" applyBorder="1" applyAlignment="1">
      <alignment horizontal="centerContinuous"/>
    </xf>
    <xf numFmtId="0" fontId="2" fillId="0" borderId="5" xfId="1" applyFont="1" applyBorder="1" applyAlignment="1">
      <alignment horizontal="centerContinuous"/>
    </xf>
    <xf numFmtId="0" fontId="2" fillId="0" borderId="6" xfId="1" applyFont="1" applyBorder="1" applyAlignment="1">
      <alignment horizontal="right"/>
    </xf>
    <xf numFmtId="0" fontId="2" fillId="0" borderId="7" xfId="1" applyFont="1" applyBorder="1" applyAlignment="1">
      <alignment horizontal="centerContinuous"/>
    </xf>
    <xf numFmtId="49" fontId="2" fillId="0" borderId="5" xfId="1" applyNumberFormat="1" applyFont="1" applyBorder="1" applyAlignment="1">
      <alignment horizontal="centerContinuous"/>
    </xf>
    <xf numFmtId="0" fontId="1" fillId="0" borderId="0" xfId="10"/>
    <xf numFmtId="0" fontId="17" fillId="0" borderId="0" xfId="10" applyFont="1"/>
    <xf numFmtId="0" fontId="1" fillId="0" borderId="0" xfId="10" applyFont="1"/>
    <xf numFmtId="0" fontId="1" fillId="0" borderId="0" xfId="10" applyAlignment="1">
      <alignment horizontal="center"/>
    </xf>
    <xf numFmtId="0" fontId="1" fillId="0" borderId="0" xfId="10" applyAlignment="1">
      <alignment horizontal="right"/>
    </xf>
    <xf numFmtId="0" fontId="1" fillId="0" borderId="0" xfId="10" applyAlignment="1">
      <alignment horizontal="left"/>
    </xf>
    <xf numFmtId="166" fontId="1" fillId="0" borderId="0" xfId="10" applyNumberFormat="1"/>
    <xf numFmtId="0" fontId="0" fillId="0" borderId="0" xfId="10" applyFont="1"/>
    <xf numFmtId="0" fontId="18" fillId="0" borderId="0" xfId="10" applyFont="1" applyAlignment="1">
      <alignment horizontal="right"/>
    </xf>
    <xf numFmtId="0" fontId="19" fillId="0" borderId="0" xfId="10" applyFont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6" xfId="1" applyFont="1" applyBorder="1" applyAlignment="1">
      <alignment horizontal="left"/>
    </xf>
    <xf numFmtId="1" fontId="2" fillId="0" borderId="4" xfId="10" applyNumberFormat="1" applyFont="1" applyFill="1" applyBorder="1" applyAlignment="1">
      <alignment horizontal="right"/>
    </xf>
    <xf numFmtId="1" fontId="2" fillId="0" borderId="5" xfId="10" applyNumberFormat="1" applyFont="1" applyFill="1" applyBorder="1" applyAlignment="1">
      <alignment horizontal="right"/>
    </xf>
    <xf numFmtId="1" fontId="1" fillId="0" borderId="6" xfId="10" applyNumberFormat="1" applyBorder="1" applyAlignment="1">
      <alignment horizontal="right"/>
    </xf>
    <xf numFmtId="0" fontId="1" fillId="0" borderId="0" xfId="10" applyFont="1" applyAlignment="1">
      <alignment horizontal="center"/>
    </xf>
    <xf numFmtId="0" fontId="0" fillId="0" borderId="0" xfId="10" applyFont="1" applyAlignment="1">
      <alignment horizontal="center"/>
    </xf>
    <xf numFmtId="0" fontId="1" fillId="0" borderId="1" xfId="10" applyBorder="1"/>
    <xf numFmtId="1" fontId="2" fillId="0" borderId="10" xfId="10" applyNumberFormat="1" applyFont="1" applyFill="1" applyBorder="1" applyAlignment="1">
      <alignment horizontal="left"/>
    </xf>
    <xf numFmtId="1" fontId="2" fillId="0" borderId="1" xfId="10" applyNumberFormat="1" applyFont="1" applyFill="1" applyBorder="1" applyAlignment="1">
      <alignment horizontal="left"/>
    </xf>
    <xf numFmtId="1" fontId="2" fillId="0" borderId="2" xfId="10" applyNumberFormat="1" applyFont="1" applyFill="1" applyBorder="1" applyAlignment="1">
      <alignment horizontal="center"/>
    </xf>
    <xf numFmtId="1" fontId="2" fillId="0" borderId="0" xfId="10" applyNumberFormat="1" applyFont="1" applyFill="1" applyAlignment="1">
      <alignment horizontal="center"/>
    </xf>
    <xf numFmtId="0" fontId="2" fillId="0" borderId="0" xfId="10" applyFont="1" applyAlignment="1">
      <alignment horizontal="center"/>
    </xf>
    <xf numFmtId="0" fontId="1" fillId="3" borderId="0" xfId="10" applyFill="1" applyAlignment="1">
      <alignment horizontal="center"/>
    </xf>
    <xf numFmtId="0" fontId="1" fillId="0" borderId="0" xfId="10" applyBorder="1"/>
    <xf numFmtId="0" fontId="2" fillId="0" borderId="0" xfId="3" applyFont="1" applyFill="1" applyAlignment="1">
      <alignment horizontal="center"/>
    </xf>
    <xf numFmtId="166" fontId="1" fillId="0" borderId="0" xfId="10" applyNumberFormat="1" applyAlignment="1">
      <alignment horizontal="center"/>
    </xf>
    <xf numFmtId="1" fontId="2" fillId="0" borderId="16" xfId="1" applyNumberFormat="1" applyFont="1" applyFill="1" applyBorder="1" applyAlignment="1">
      <alignment horizontal="center"/>
    </xf>
    <xf numFmtId="1" fontId="2" fillId="0" borderId="9" xfId="10" applyNumberFormat="1" applyFont="1" applyFill="1" applyBorder="1" applyAlignment="1">
      <alignment horizontal="left"/>
    </xf>
    <xf numFmtId="1" fontId="2" fillId="0" borderId="0" xfId="10" applyNumberFormat="1" applyFont="1" applyFill="1" applyBorder="1" applyAlignment="1">
      <alignment horizontal="left"/>
    </xf>
    <xf numFmtId="1" fontId="2" fillId="0" borderId="7" xfId="10" applyNumberFormat="1" applyFont="1" applyFill="1" applyBorder="1" applyAlignment="1">
      <alignment horizontal="center"/>
    </xf>
    <xf numFmtId="0" fontId="1" fillId="0" borderId="0" xfId="1"/>
    <xf numFmtId="0" fontId="18" fillId="0" borderId="0" xfId="1" applyFont="1" applyAlignment="1">
      <alignment horizontal="right"/>
    </xf>
    <xf numFmtId="0" fontId="2" fillId="0" borderId="0" xfId="3" applyFont="1" applyAlignment="1" applyProtection="1">
      <alignment horizontal="center"/>
      <protection locked="0"/>
    </xf>
    <xf numFmtId="0" fontId="19" fillId="0" borderId="0" xfId="1" applyFont="1" applyAlignment="1">
      <alignment horizontal="center"/>
    </xf>
    <xf numFmtId="1" fontId="2" fillId="0" borderId="0" xfId="10" applyNumberFormat="1" applyFont="1" applyFill="1" applyAlignment="1">
      <alignment horizontal="right"/>
    </xf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horizontal="center"/>
    </xf>
    <xf numFmtId="0" fontId="2" fillId="0" borderId="0" xfId="3" applyFont="1" applyFill="1" applyAlignment="1">
      <alignment horizontal="right"/>
    </xf>
    <xf numFmtId="0" fontId="2" fillId="0" borderId="0" xfId="10" applyFont="1" applyFill="1" applyAlignment="1">
      <alignment horizontal="right"/>
    </xf>
    <xf numFmtId="0" fontId="2" fillId="0" borderId="0" xfId="10" applyFont="1" applyFill="1" applyBorder="1" applyAlignment="1">
      <alignment horizontal="left"/>
    </xf>
    <xf numFmtId="0" fontId="2" fillId="0" borderId="0" xfId="10" applyFont="1" applyFill="1" applyBorder="1" applyAlignment="1">
      <alignment horizontal="center"/>
    </xf>
    <xf numFmtId="0" fontId="6" fillId="0" borderId="0" xfId="10" applyFont="1" applyAlignment="1">
      <alignment horizontal="right"/>
    </xf>
    <xf numFmtId="0" fontId="6" fillId="0" borderId="0" xfId="10" applyFont="1" applyAlignment="1">
      <alignment horizontal="left"/>
    </xf>
    <xf numFmtId="1" fontId="6" fillId="0" borderId="0" xfId="10" applyNumberFormat="1" applyFont="1" applyAlignment="1">
      <alignment horizontal="center"/>
    </xf>
    <xf numFmtId="0" fontId="6" fillId="0" borderId="0" xfId="10" applyFont="1" applyAlignment="1">
      <alignment horizontal="center"/>
    </xf>
    <xf numFmtId="1" fontId="6" fillId="0" borderId="0" xfId="10" applyNumberFormat="1" applyFont="1" applyAlignment="1">
      <alignment horizontal="right"/>
    </xf>
    <xf numFmtId="0" fontId="9" fillId="0" borderId="0" xfId="10" applyFont="1" applyAlignment="1">
      <alignment horizontal="left"/>
    </xf>
    <xf numFmtId="0" fontId="5" fillId="0" borderId="0" xfId="1" applyFont="1" applyAlignment="1">
      <alignment horizontal="left"/>
    </xf>
    <xf numFmtId="1" fontId="5" fillId="0" borderId="4" xfId="1" applyNumberFormat="1" applyFont="1" applyFill="1" applyBorder="1" applyAlignment="1">
      <alignment horizontal="right"/>
    </xf>
    <xf numFmtId="1" fontId="5" fillId="0" borderId="5" xfId="1" applyNumberFormat="1" applyFont="1" applyFill="1" applyBorder="1" applyAlignment="1">
      <alignment horizontal="right"/>
    </xf>
    <xf numFmtId="1" fontId="5" fillId="0" borderId="6" xfId="1" applyNumberFormat="1" applyFont="1" applyBorder="1" applyAlignment="1">
      <alignment horizontal="right"/>
    </xf>
    <xf numFmtId="0" fontId="5" fillId="1" borderId="4" xfId="1" applyFont="1" applyFill="1" applyBorder="1" applyAlignment="1">
      <alignment horizontal="center"/>
    </xf>
    <xf numFmtId="0" fontId="5" fillId="1" borderId="5" xfId="1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1" fontId="5" fillId="0" borderId="5" xfId="2" applyNumberFormat="1" applyFont="1" applyBorder="1" applyAlignment="1">
      <alignment horizontal="center"/>
    </xf>
    <xf numFmtId="1" fontId="5" fillId="0" borderId="6" xfId="2" applyNumberFormat="1" applyFont="1" applyBorder="1" applyAlignment="1">
      <alignment horizontal="center"/>
    </xf>
    <xf numFmtId="0" fontId="5" fillId="1" borderId="4" xfId="1" applyFont="1" applyFill="1" applyBorder="1"/>
    <xf numFmtId="0" fontId="5" fillId="1" borderId="6" xfId="1" applyFont="1" applyFill="1" applyBorder="1"/>
    <xf numFmtId="0" fontId="5" fillId="0" borderId="7" xfId="1" applyFont="1" applyBorder="1" applyAlignment="1">
      <alignment horizontal="center"/>
    </xf>
    <xf numFmtId="49" fontId="5" fillId="0" borderId="4" xfId="1" applyNumberFormat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1" fontId="5" fillId="0" borderId="9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left"/>
    </xf>
    <xf numFmtId="1" fontId="5" fillId="0" borderId="7" xfId="1" applyNumberFormat="1" applyFont="1" applyFill="1" applyBorder="1" applyAlignment="1">
      <alignment horizontal="center"/>
    </xf>
    <xf numFmtId="0" fontId="5" fillId="1" borderId="10" xfId="1" applyFont="1" applyFill="1" applyBorder="1" applyAlignment="1">
      <alignment horizontal="center"/>
    </xf>
    <xf numFmtId="0" fontId="5" fillId="1" borderId="1" xfId="1" applyFont="1" applyFill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1" fontId="5" fillId="0" borderId="2" xfId="2" applyNumberFormat="1" applyFont="1" applyBorder="1" applyAlignment="1">
      <alignment horizontal="center"/>
    </xf>
    <xf numFmtId="0" fontId="5" fillId="1" borderId="10" xfId="1" applyFont="1" applyFill="1" applyBorder="1"/>
    <xf numFmtId="0" fontId="5" fillId="1" borderId="2" xfId="1" applyFont="1" applyFill="1" applyBorder="1"/>
    <xf numFmtId="49" fontId="5" fillId="0" borderId="10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4" xfId="1" applyFont="1" applyBorder="1"/>
    <xf numFmtId="1" fontId="5" fillId="0" borderId="0" xfId="1" applyNumberFormat="1" applyFont="1" applyBorder="1" applyAlignment="1">
      <alignment horizontal="center"/>
    </xf>
    <xf numFmtId="1" fontId="5" fillId="0" borderId="6" xfId="1" applyNumberFormat="1" applyFont="1" applyBorder="1" applyAlignment="1">
      <alignment horizontal="center"/>
    </xf>
    <xf numFmtId="0" fontId="5" fillId="1" borderId="6" xfId="1" applyFont="1" applyFill="1" applyBorder="1" applyAlignment="1">
      <alignment horizontal="center"/>
    </xf>
    <xf numFmtId="1" fontId="5" fillId="0" borderId="10" xfId="1" applyNumberFormat="1" applyFont="1" applyFill="1" applyBorder="1" applyAlignment="1">
      <alignment horizontal="left"/>
    </xf>
    <xf numFmtId="1" fontId="5" fillId="0" borderId="1" xfId="1" applyNumberFormat="1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center"/>
    </xf>
    <xf numFmtId="1" fontId="5" fillId="0" borderId="10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center"/>
    </xf>
    <xf numFmtId="0" fontId="5" fillId="1" borderId="2" xfId="1" applyFont="1" applyFill="1" applyBorder="1" applyAlignment="1">
      <alignment horizontal="center"/>
    </xf>
    <xf numFmtId="0" fontId="5" fillId="0" borderId="12" xfId="1" applyFont="1" applyBorder="1" applyAlignment="1">
      <alignment horizontal="centerContinuous" vertical="center"/>
    </xf>
    <xf numFmtId="0" fontId="5" fillId="0" borderId="13" xfId="1" applyFont="1" applyBorder="1" applyAlignment="1">
      <alignment horizontal="centerContinuous" vertical="center"/>
    </xf>
    <xf numFmtId="0" fontId="5" fillId="0" borderId="14" xfId="1" applyFont="1" applyBorder="1" applyAlignment="1">
      <alignment horizontal="centerContinuous" vertical="center"/>
    </xf>
    <xf numFmtId="0" fontId="5" fillId="0" borderId="15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right"/>
    </xf>
    <xf numFmtId="1" fontId="5" fillId="0" borderId="9" xfId="1" applyNumberFormat="1" applyFont="1" applyBorder="1"/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166" fontId="5" fillId="0" borderId="7" xfId="1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6" fontId="6" fillId="0" borderId="11" xfId="1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0" fontId="21" fillId="4" borderId="16" xfId="0" applyFont="1" applyFill="1" applyBorder="1" applyAlignment="1"/>
    <xf numFmtId="0" fontId="20" fillId="0" borderId="16" xfId="0" applyFont="1" applyBorder="1" applyAlignment="1">
      <alignment horizontal="center"/>
    </xf>
    <xf numFmtId="0" fontId="20" fillId="5" borderId="16" xfId="0" applyFont="1" applyFill="1" applyBorder="1" applyAlignment="1">
      <alignment horizontal="center"/>
    </xf>
    <xf numFmtId="1" fontId="21" fillId="4" borderId="16" xfId="0" applyNumberFormat="1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0" fillId="0" borderId="16" xfId="0" applyFont="1" applyBorder="1"/>
    <xf numFmtId="0" fontId="22" fillId="0" borderId="0" xfId="10" applyFont="1"/>
    <xf numFmtId="0" fontId="24" fillId="0" borderId="0" xfId="1" applyFont="1" applyAlignment="1">
      <alignment horizontal="center"/>
    </xf>
    <xf numFmtId="49" fontId="25" fillId="0" borderId="0" xfId="1" applyNumberFormat="1" applyFont="1" applyAlignment="1">
      <alignment horizontal="center"/>
    </xf>
    <xf numFmtId="0" fontId="25" fillId="0" borderId="0" xfId="1" applyFont="1" applyAlignment="1">
      <alignment horizontal="center"/>
    </xf>
    <xf numFmtId="0" fontId="25" fillId="0" borderId="0" xfId="1" applyFont="1"/>
    <xf numFmtId="0" fontId="24" fillId="0" borderId="1" xfId="1" applyFont="1" applyBorder="1" applyAlignment="1">
      <alignment horizontal="center"/>
    </xf>
    <xf numFmtId="0" fontId="25" fillId="0" borderId="1" xfId="1" applyFont="1" applyBorder="1" applyAlignment="1">
      <alignment horizontal="left"/>
    </xf>
    <xf numFmtId="0" fontId="25" fillId="0" borderId="1" xfId="1" applyFont="1" applyBorder="1"/>
    <xf numFmtId="0" fontId="25" fillId="0" borderId="0" xfId="1" applyFont="1" applyAlignment="1">
      <alignment horizontal="left"/>
    </xf>
    <xf numFmtId="0" fontId="25" fillId="0" borderId="7" xfId="1" applyFont="1" applyBorder="1"/>
    <xf numFmtId="0" fontId="25" fillId="0" borderId="0" xfId="1" applyFont="1" applyBorder="1" applyAlignment="1">
      <alignment horizontal="center"/>
    </xf>
    <xf numFmtId="0" fontId="25" fillId="0" borderId="2" xfId="1" applyFont="1" applyBorder="1"/>
    <xf numFmtId="49" fontId="25" fillId="0" borderId="6" xfId="1" applyNumberFormat="1" applyFont="1" applyBorder="1" applyAlignment="1">
      <alignment horizontal="center"/>
    </xf>
    <xf numFmtId="49" fontId="25" fillId="0" borderId="7" xfId="1" applyNumberFormat="1" applyFont="1" applyBorder="1" applyAlignment="1">
      <alignment horizontal="center"/>
    </xf>
    <xf numFmtId="49" fontId="25" fillId="0" borderId="0" xfId="1" applyNumberFormat="1" applyFont="1" applyAlignment="1">
      <alignment horizontal="centerContinuous"/>
    </xf>
    <xf numFmtId="49" fontId="25" fillId="0" borderId="6" xfId="1" applyNumberFormat="1" applyFont="1" applyBorder="1" applyAlignment="1">
      <alignment horizontal="centerContinuous"/>
    </xf>
    <xf numFmtId="0" fontId="25" fillId="0" borderId="1" xfId="1" applyFont="1" applyBorder="1" applyAlignment="1">
      <alignment horizontal="center"/>
    </xf>
    <xf numFmtId="49" fontId="25" fillId="0" borderId="5" xfId="1" applyNumberFormat="1" applyFont="1" applyBorder="1" applyAlignment="1">
      <alignment horizontal="center"/>
    </xf>
    <xf numFmtId="49" fontId="25" fillId="0" borderId="7" xfId="1" applyNumberFormat="1" applyFont="1" applyBorder="1" applyAlignment="1"/>
    <xf numFmtId="49" fontId="25" fillId="0" borderId="0" xfId="1" applyNumberFormat="1" applyFont="1" applyBorder="1" applyAlignment="1">
      <alignment horizontal="center"/>
    </xf>
    <xf numFmtId="49" fontId="25" fillId="0" borderId="7" xfId="1" applyNumberFormat="1" applyFont="1" applyBorder="1" applyAlignment="1">
      <alignment horizontal="centerContinuous"/>
    </xf>
    <xf numFmtId="49" fontId="25" fillId="0" borderId="5" xfId="1" applyNumberFormat="1" applyFont="1" applyBorder="1" applyAlignment="1">
      <alignment horizontal="centerContinuous"/>
    </xf>
    <xf numFmtId="49" fontId="25" fillId="0" borderId="1" xfId="1" applyNumberFormat="1" applyFont="1" applyBorder="1" applyAlignment="1">
      <alignment horizontal="center"/>
    </xf>
    <xf numFmtId="49" fontId="25" fillId="0" borderId="9" xfId="1" applyNumberFormat="1" applyFont="1" applyBorder="1" applyAlignment="1">
      <alignment horizontal="center"/>
    </xf>
    <xf numFmtId="49" fontId="25" fillId="0" borderId="10" xfId="1" applyNumberFormat="1" applyFont="1" applyBorder="1" applyAlignment="1">
      <alignment horizontal="centerContinuous"/>
    </xf>
    <xf numFmtId="49" fontId="25" fillId="0" borderId="2" xfId="1" applyNumberFormat="1" applyFont="1" applyBorder="1" applyAlignment="1">
      <alignment horizontal="center"/>
    </xf>
    <xf numFmtId="49" fontId="25" fillId="0" borderId="0" xfId="1" applyNumberFormat="1" applyFont="1" applyBorder="1" applyAlignment="1">
      <alignment horizontal="centerContinuous"/>
    </xf>
    <xf numFmtId="0" fontId="25" fillId="0" borderId="0" xfId="1" applyFont="1" applyAlignment="1">
      <alignment horizontal="right"/>
    </xf>
    <xf numFmtId="0" fontId="25" fillId="0" borderId="7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" fontId="2" fillId="0" borderId="4" xfId="1" applyNumberFormat="1" applyFont="1" applyBorder="1" applyAlignment="1">
      <alignment horizontal="right"/>
    </xf>
    <xf numFmtId="1" fontId="2" fillId="0" borderId="5" xfId="1" applyNumberFormat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5" fillId="0" borderId="0" xfId="164" applyFont="1"/>
    <xf numFmtId="0" fontId="3" fillId="0" borderId="0" xfId="163" applyFont="1" applyAlignment="1">
      <alignment horizontal="left"/>
    </xf>
    <xf numFmtId="0" fontId="3" fillId="0" borderId="0" xfId="164" applyFont="1" applyAlignment="1">
      <alignment horizontal="center"/>
    </xf>
    <xf numFmtId="0" fontId="3" fillId="0" borderId="0" xfId="163" applyFont="1" applyAlignment="1">
      <alignment horizontal="center"/>
    </xf>
    <xf numFmtId="0" fontId="5" fillId="0" borderId="0" xfId="163" applyFont="1" applyAlignment="1">
      <alignment horizontal="center"/>
    </xf>
    <xf numFmtId="0" fontId="5" fillId="0" borderId="0" xfId="163" applyFont="1"/>
    <xf numFmtId="0" fontId="5" fillId="0" borderId="0" xfId="163" applyFont="1" applyAlignment="1">
      <alignment horizontal="right"/>
    </xf>
    <xf numFmtId="0" fontId="5" fillId="0" borderId="0" xfId="164" applyFont="1" applyAlignment="1">
      <alignment horizontal="right"/>
    </xf>
    <xf numFmtId="0" fontId="3" fillId="0" borderId="0" xfId="164" applyFont="1" applyAlignment="1">
      <alignment horizontal="right"/>
    </xf>
    <xf numFmtId="0" fontId="5" fillId="0" borderId="1" xfId="164" applyFont="1" applyBorder="1" applyAlignment="1">
      <alignment horizontal="centerContinuous"/>
    </xf>
    <xf numFmtId="0" fontId="5" fillId="0" borderId="0" xfId="164" applyFont="1" applyAlignment="1">
      <alignment horizontal="center"/>
    </xf>
    <xf numFmtId="0" fontId="5" fillId="0" borderId="0" xfId="164" applyFont="1" applyAlignment="1">
      <alignment horizontal="left"/>
    </xf>
    <xf numFmtId="0" fontId="5" fillId="0" borderId="3" xfId="164" applyFont="1" applyBorder="1" applyAlignment="1">
      <alignment horizontal="center"/>
    </xf>
    <xf numFmtId="0" fontId="5" fillId="0" borderId="0" xfId="163" applyFont="1" applyBorder="1"/>
    <xf numFmtId="0" fontId="5" fillId="0" borderId="8" xfId="164" applyFont="1" applyBorder="1" applyAlignment="1">
      <alignment horizontal="center"/>
    </xf>
    <xf numFmtId="0" fontId="5" fillId="0" borderId="4" xfId="164" applyFont="1" applyBorder="1" applyAlignment="1">
      <alignment horizontal="center"/>
    </xf>
    <xf numFmtId="0" fontId="5" fillId="0" borderId="6" xfId="164" applyFont="1" applyBorder="1" applyAlignment="1">
      <alignment horizontal="center"/>
    </xf>
    <xf numFmtId="0" fontId="5" fillId="0" borderId="2" xfId="164" applyFont="1" applyBorder="1"/>
    <xf numFmtId="0" fontId="5" fillId="0" borderId="10" xfId="164" applyFont="1" applyBorder="1" applyAlignment="1">
      <alignment horizontal="center"/>
    </xf>
    <xf numFmtId="0" fontId="5" fillId="0" borderId="2" xfId="164" applyFont="1" applyBorder="1" applyAlignment="1">
      <alignment horizontal="center"/>
    </xf>
    <xf numFmtId="0" fontId="5" fillId="0" borderId="7" xfId="164" applyFont="1" applyBorder="1"/>
    <xf numFmtId="0" fontId="5" fillId="0" borderId="5" xfId="163" applyFont="1" applyBorder="1"/>
    <xf numFmtId="0" fontId="3" fillId="0" borderId="1" xfId="1" applyFont="1" applyBorder="1" applyAlignment="1">
      <alignment horizontal="center"/>
    </xf>
    <xf numFmtId="0" fontId="5" fillId="0" borderId="5" xfId="164" applyFont="1" applyBorder="1" applyAlignment="1">
      <alignment horizontal="center"/>
    </xf>
    <xf numFmtId="0" fontId="5" fillId="0" borderId="1" xfId="164" applyFont="1" applyBorder="1" applyAlignment="1">
      <alignment horizontal="center"/>
    </xf>
    <xf numFmtId="0" fontId="5" fillId="0" borderId="1" xfId="163" applyFont="1" applyBorder="1"/>
    <xf numFmtId="0" fontId="5" fillId="0" borderId="0" xfId="164" applyFont="1" applyBorder="1"/>
    <xf numFmtId="0" fontId="5" fillId="0" borderId="0" xfId="164" applyFont="1" applyBorder="1" applyAlignment="1">
      <alignment horizontal="right"/>
    </xf>
    <xf numFmtId="1" fontId="5" fillId="0" borderId="0" xfId="164" applyNumberFormat="1" applyFont="1" applyBorder="1" applyAlignment="1">
      <alignment horizontal="center"/>
    </xf>
    <xf numFmtId="0" fontId="5" fillId="0" borderId="0" xfId="164" applyFont="1" applyBorder="1" applyAlignment="1">
      <alignment horizontal="center"/>
    </xf>
    <xf numFmtId="0" fontId="3" fillId="0" borderId="0" xfId="164" applyFont="1"/>
    <xf numFmtId="0" fontId="5" fillId="0" borderId="9" xfId="163" applyFont="1" applyBorder="1"/>
    <xf numFmtId="0" fontId="5" fillId="0" borderId="7" xfId="163" applyFont="1" applyBorder="1" applyAlignment="1">
      <alignment horizontal="center"/>
    </xf>
    <xf numFmtId="0" fontId="5" fillId="1" borderId="9" xfId="163" applyFont="1" applyFill="1" applyBorder="1"/>
    <xf numFmtId="0" fontId="5" fillId="1" borderId="7" xfId="163" applyFont="1" applyFill="1" applyBorder="1"/>
    <xf numFmtId="0" fontId="5" fillId="0" borderId="0" xfId="163" applyFont="1" applyBorder="1" applyAlignment="1">
      <alignment horizontal="center"/>
    </xf>
    <xf numFmtId="0" fontId="5" fillId="0" borderId="10" xfId="163" applyFont="1" applyBorder="1"/>
    <xf numFmtId="0" fontId="5" fillId="0" borderId="2" xfId="163" applyFont="1" applyBorder="1"/>
    <xf numFmtId="0" fontId="5" fillId="1" borderId="10" xfId="163" applyFont="1" applyFill="1" applyBorder="1"/>
    <xf numFmtId="0" fontId="5" fillId="1" borderId="2" xfId="163" applyFont="1" applyFill="1" applyBorder="1"/>
    <xf numFmtId="164" fontId="5" fillId="0" borderId="0" xfId="164" applyNumberFormat="1" applyFont="1"/>
    <xf numFmtId="0" fontId="5" fillId="0" borderId="1" xfId="163" applyFont="1" applyBorder="1" applyAlignment="1">
      <alignment horizontal="centerContinuous"/>
    </xf>
    <xf numFmtId="0" fontId="5" fillId="0" borderId="2" xfId="163" applyFont="1" applyBorder="1" applyAlignment="1">
      <alignment horizontal="centerContinuous"/>
    </xf>
    <xf numFmtId="0" fontId="5" fillId="0" borderId="0" xfId="163" applyFont="1" applyAlignment="1">
      <alignment horizontal="left"/>
    </xf>
    <xf numFmtId="0" fontId="5" fillId="1" borderId="0" xfId="163" applyFont="1" applyFill="1" applyBorder="1"/>
    <xf numFmtId="0" fontId="5" fillId="0" borderId="0" xfId="1" applyFont="1" applyBorder="1" applyAlignment="1"/>
    <xf numFmtId="0" fontId="5" fillId="1" borderId="4" xfId="163" applyFont="1" applyFill="1" applyBorder="1"/>
    <xf numFmtId="0" fontId="5" fillId="1" borderId="6" xfId="163" applyFont="1" applyFill="1" applyBorder="1"/>
    <xf numFmtId="0" fontId="5" fillId="0" borderId="0" xfId="8" applyFont="1"/>
    <xf numFmtId="0" fontId="5" fillId="0" borderId="0" xfId="8" applyFont="1" applyAlignment="1">
      <alignment horizontal="right"/>
    </xf>
    <xf numFmtId="0" fontId="5" fillId="0" borderId="4" xfId="163" applyFont="1" applyBorder="1"/>
    <xf numFmtId="0" fontId="5" fillId="0" borderId="6" xfId="163" applyFont="1" applyBorder="1" applyAlignment="1">
      <alignment horizontal="center"/>
    </xf>
    <xf numFmtId="0" fontId="5" fillId="0" borderId="6" xfId="163" applyFont="1" applyBorder="1"/>
    <xf numFmtId="16" fontId="3" fillId="0" borderId="0" xfId="1" applyNumberFormat="1" applyFont="1" applyAlignment="1">
      <alignment horizontal="center"/>
    </xf>
    <xf numFmtId="0" fontId="5" fillId="0" borderId="7" xfId="1" applyFont="1" applyBorder="1" applyAlignment="1"/>
    <xf numFmtId="0" fontId="5" fillId="0" borderId="2" xfId="1" applyFont="1" applyBorder="1" applyAlignment="1">
      <alignment horizontal="left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6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6" fillId="0" borderId="0" xfId="1" applyNumberFormat="1" applyFont="1"/>
    <xf numFmtId="0" fontId="2" fillId="0" borderId="10" xfId="1" applyFont="1" applyBorder="1" applyAlignment="1"/>
    <xf numFmtId="0" fontId="2" fillId="0" borderId="1" xfId="1" applyFont="1" applyBorder="1" applyAlignment="1"/>
    <xf numFmtId="0" fontId="6" fillId="0" borderId="4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left"/>
    </xf>
    <xf numFmtId="0" fontId="6" fillId="0" borderId="10" xfId="1" applyFont="1" applyBorder="1"/>
    <xf numFmtId="0" fontId="6" fillId="0" borderId="2" xfId="1" applyFont="1" applyBorder="1" applyAlignment="1">
      <alignment horizontal="center"/>
    </xf>
    <xf numFmtId="49" fontId="5" fillId="0" borderId="8" xfId="1" applyNumberFormat="1" applyFont="1" applyBorder="1" applyAlignment="1">
      <alignment horizontal="centerContinuous"/>
    </xf>
    <xf numFmtId="49" fontId="25" fillId="0" borderId="10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Continuous"/>
    </xf>
    <xf numFmtId="0" fontId="5" fillId="0" borderId="10" xfId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168" fontId="2" fillId="0" borderId="0" xfId="1" applyNumberFormat="1" applyFont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9" xfId="1" quotePrefix="1" applyNumberFormat="1" applyFont="1" applyBorder="1" applyAlignment="1">
      <alignment horizontal="center"/>
    </xf>
    <xf numFmtId="49" fontId="2" fillId="0" borderId="0" xfId="1" quotePrefix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66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64" fontId="5" fillId="0" borderId="0" xfId="164" applyNumberFormat="1" applyFont="1" applyBorder="1" applyAlignment="1">
      <alignment horizontal="center"/>
    </xf>
  </cellXfs>
  <cellStyles count="347">
    <cellStyle name="Currency 2" xfId="4"/>
    <cellStyle name="Currency 3" xfId="5"/>
    <cellStyle name="Date" xfId="2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Normal" xfId="0" builtinId="0"/>
    <cellStyle name="Normal 2" xfId="1"/>
    <cellStyle name="Normal 2 2" xfId="6"/>
    <cellStyle name="Normal 2 3" xfId="7"/>
    <cellStyle name="Normal 3" xfId="8"/>
    <cellStyle name="Normal 4" xfId="9"/>
    <cellStyle name="Normal_Entry 98 11.xls" xfId="3"/>
    <cellStyle name="Normal_GG 08 Entries.xls" xfId="163"/>
    <cellStyle name="Normal_GRR Format 48.xls" xfId="10"/>
    <cellStyle name="Normal_RR Formats 1 Advance 07.xls" xfId="16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46" Type="http://schemas.openxmlformats.org/officeDocument/2006/relationships/theme" Target="theme/theme1.xml"/><Relationship Id="rId47" Type="http://schemas.openxmlformats.org/officeDocument/2006/relationships/styles" Target="styles.xml"/><Relationship Id="rId48" Type="http://schemas.openxmlformats.org/officeDocument/2006/relationships/sharedStrings" Target="sharedStrings.xml"/><Relationship Id="rId49" Type="http://schemas.openxmlformats.org/officeDocument/2006/relationships/calcChain" Target="calcChain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externalLink" Target="externalLinks/externalLink1.xml"/><Relationship Id="rId26" Type="http://schemas.openxmlformats.org/officeDocument/2006/relationships/externalLink" Target="externalLinks/externalLink2.xml"/><Relationship Id="rId27" Type="http://schemas.openxmlformats.org/officeDocument/2006/relationships/externalLink" Target="externalLinks/externalLink3.xml"/><Relationship Id="rId28" Type="http://schemas.openxmlformats.org/officeDocument/2006/relationships/externalLink" Target="externalLinks/externalLink4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8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externalLink" Target="externalLinks/externalLink9.xml"/><Relationship Id="rId34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e%20Tennis/AGTTA/RR%20Folder/CATTC%2098%2012%20Tournament/CATTC%2098%2012/Macintosh%20HDTable%20Tennis/AGTTA/GRR%2098%2011/GRR%20Events%2098%201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ILLON%204G/Macintosh%20HDTable%20Tennis/AGTTA/GRR%2098%2011/GRR%20Events%2098%201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e%20Tennis/AGTTA/RR%20Folder/misc/RR%20Practice/RR%20Practice/GRR%20Events%2098%201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e%20Tennis/AGTTA/RR%20Folder/GRR%2000%2011/GRR%20Events%2098%201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@/192.168.1.100/Wendell%20Dillon's%20Public%20Folder/Table%20Tennis/AGTTA/RR%20Folder/GRR%2000%2011/GRR%20Events%2098%201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/Table%20Tennis/AGTTA/RR%20Folder/GRR%2000%2011/GRR%20Events%2098%201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ILLON%204G/Table%20Tennis/AGTTA/RR%20Folder/GRR%2000%2011/GRR%20Events%2098%201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hoff/Desktop/Guide/Elimination%20Form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@/192.168.1.100/Wendell%20Dillon's%20Public%20Folder/Documents%20and%20Settings/rhoff/Desktop/Guide/Elimination%20Form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ILLON%204G/Documents%20and%20Settings/rhoff/Desktop/Guide/Elimination%20Form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e%20Tennis/AGTTA/RR%20Folder/GRR%2011%2011%20Nov/GRR%20Nov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192.168.1.100/Wendell%20Dillon's%20Public%20Folder/Table%20Tennis/AGTTA/RR%20Folder/CATTC%2098%2012%20Tournament/CATTC%2098%2012/Macintosh%20HDTable%20Tennis/AGTTA/GRR%2098%2011/GRR%20Events%2098%201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ell/Desktop/Formats%2014/RR%20Formats/GRR%20Format%2040%20Spli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ell/Desktop/Formats%2012/RR%20Formats/GRR%20Format%2060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LLON%204G/Table%20Tennis/AGTTA/RR%20Folder/CATTC%2098%2012%20Tournament/CATTC%2098%2012/Macintosh%20HDTable%20Tennis/AGTTA/GRR%2098%2011/GRR%20Events%2098%201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e%20Tennis/AGTTA/RR%20Folder/GRR%2001%2003%20Mar/GRR%20Events%2098%201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@/192.168.1.100/Wendell%20Dillon's%20Public%20Folder/Table%20Tennis/AGTTA/RR%20Folder/GRR%2001%2003%20Mar/GRR%20Events%2098%201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LLON%204G/Table%20Tennis/AGTTA/RR%20Folder/GRR%2001%2003%20Mar/GRR%20Events%2098%201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e%20Tennis/AGTTA/RR%20Folder/misc/CATTC%2098%2012%20Tournament/CATTC%2098%2012/GRR%20Event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cintosh%20HDTable%20Tennis/AGTTA/GRR%2098%2011/GRR%20Events%2098%201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@/192.168.1.100/Wendell%20Dillon's%20Public%20Folder/Table%20Tennis/AGTTA/RR%20Folder/misc/RR%20Practice/RR%20Practice/GRR%20Events%2098%201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 (6)"/>
      <sheetName val="SE 8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  <sheetName val="GP (8)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P (7)"/>
      <sheetName val="SE 8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  <sheetName val="GP (5)"/>
      <sheetName val="GP (1)"/>
      <sheetName val="Clubs"/>
      <sheetName val="Groups"/>
      <sheetName val="Draw Guide"/>
      <sheetName val="Draw (3)"/>
      <sheetName val="Draw (2)"/>
      <sheetName val="Draw 48"/>
      <sheetName val="Draw 60"/>
      <sheetName val="Entries"/>
      <sheetName val="GP (2)"/>
      <sheetName val="GP (3)"/>
      <sheetName val="GP (4)"/>
      <sheetName val="GP (6)"/>
      <sheetName val="GP (7)"/>
      <sheetName val="GP (8)"/>
      <sheetName val="GP (9)"/>
      <sheetName val="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  <sheetName val="GP (5)"/>
      <sheetName val="GP (1)"/>
      <sheetName val="Clubs"/>
      <sheetName val="Groups"/>
      <sheetName val="Draw Guide"/>
      <sheetName val="Draw (3)"/>
      <sheetName val="Draw (2)"/>
      <sheetName val="Draw 48"/>
      <sheetName val="Draw 60"/>
      <sheetName val="Entries"/>
      <sheetName val="GP (2)"/>
      <sheetName val="GP (3)"/>
      <sheetName val="GP (4)"/>
      <sheetName val="GP (6)"/>
      <sheetName val="GP (7)"/>
      <sheetName val="GP (8)"/>
      <sheetName val="GP (9)"/>
      <sheetName val="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  <sheetName val="GP (5)"/>
      <sheetName val="GP (1)"/>
      <sheetName val="Clubs"/>
      <sheetName val="Groups"/>
      <sheetName val="Draw Guide"/>
      <sheetName val="Draw (3)"/>
      <sheetName val="Draw (2)"/>
      <sheetName val="Draw 48"/>
      <sheetName val="Draw 60"/>
      <sheetName val="Entries"/>
      <sheetName val="GP (2)"/>
      <sheetName val="GP (3)"/>
      <sheetName val="GP (4)"/>
      <sheetName val="GP (6)"/>
      <sheetName val="GP (7)"/>
      <sheetName val="GP (8)"/>
      <sheetName val="GP (9)"/>
      <sheetName val="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  <sheetName val="Draw 48"/>
      <sheetName val="Entries"/>
      <sheetName val="GP (1)"/>
      <sheetName val="GP (2)"/>
      <sheetName val="GP (3)"/>
      <sheetName val="GP (4)"/>
      <sheetName val="GP (5)"/>
      <sheetName val="GP (6)"/>
      <sheetName val="GP (7)"/>
      <sheetName val="GP (8)"/>
      <sheetName val="Results"/>
      <sheetName val="Champ"/>
      <sheetName val="Champ (2)"/>
      <sheetName val="A"/>
      <sheetName val="A 2"/>
      <sheetName val="B"/>
      <sheetName val="B 2"/>
      <sheetName val="C"/>
      <sheetName val="C 2"/>
      <sheetName val="D"/>
      <sheetName val="D 2"/>
      <sheetName val="E"/>
      <sheetName val="E 2"/>
      <sheetName val="Handicap 31"/>
      <sheetName val="Handicap"/>
      <sheetName val="Results Sheet"/>
      <sheetName val="4x2 SE"/>
      <sheetName val="Rep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J1">
            <v>40852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  <sheetName val="GP (6)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lubs"/>
      <sheetName val="Draw 40"/>
      <sheetName val="Entries"/>
      <sheetName val="GP 1"/>
      <sheetName val="GP 2"/>
      <sheetName val="GP 3"/>
      <sheetName val="GP 4"/>
      <sheetName val="Groups"/>
      <sheetName val="GP 5"/>
      <sheetName val="GP 6"/>
      <sheetName val="GP 7"/>
      <sheetName val="GP 8"/>
      <sheetName val="Results"/>
      <sheetName val="Champ"/>
      <sheetName val="Champ (2)"/>
      <sheetName val="Champ (3)"/>
      <sheetName val="Champ (4)"/>
      <sheetName val="A"/>
      <sheetName val="A 2"/>
      <sheetName val="B"/>
      <sheetName val="B 2"/>
      <sheetName val="C"/>
      <sheetName val="C 2"/>
      <sheetName val="D"/>
      <sheetName val="D 2"/>
      <sheetName val="Handicap 31"/>
      <sheetName val="Handicap"/>
      <sheetName val="Results Sheet"/>
    </sheetNames>
    <sheetDataSet>
      <sheetData sheetId="0"/>
      <sheetData sheetId="1"/>
      <sheetData sheetId="2"/>
      <sheetData sheetId="3">
        <row r="4">
          <cell r="AL4">
            <v>0</v>
          </cell>
        </row>
      </sheetData>
      <sheetData sheetId="4">
        <row r="4">
          <cell r="AL4">
            <v>0</v>
          </cell>
        </row>
        <row r="12">
          <cell r="AL12">
            <v>0</v>
          </cell>
        </row>
        <row r="13">
          <cell r="AL13">
            <v>0</v>
          </cell>
        </row>
      </sheetData>
      <sheetData sheetId="5">
        <row r="4">
          <cell r="AL4">
            <v>0</v>
          </cell>
        </row>
        <row r="12">
          <cell r="AL12">
            <v>0</v>
          </cell>
        </row>
        <row r="13">
          <cell r="AL13">
            <v>0</v>
          </cell>
        </row>
      </sheetData>
      <sheetData sheetId="6">
        <row r="4">
          <cell r="AL4">
            <v>0</v>
          </cell>
        </row>
      </sheetData>
      <sheetData sheetId="7"/>
      <sheetData sheetId="8">
        <row r="4">
          <cell r="AL4">
            <v>0</v>
          </cell>
        </row>
      </sheetData>
      <sheetData sheetId="9">
        <row r="4">
          <cell r="AL4">
            <v>0</v>
          </cell>
        </row>
        <row r="12">
          <cell r="AL12">
            <v>0</v>
          </cell>
        </row>
        <row r="13">
          <cell r="AL13">
            <v>0</v>
          </cell>
        </row>
      </sheetData>
      <sheetData sheetId="10">
        <row r="4">
          <cell r="AL4">
            <v>0</v>
          </cell>
        </row>
        <row r="12">
          <cell r="AL12">
            <v>0</v>
          </cell>
        </row>
        <row r="13">
          <cell r="AL13">
            <v>0</v>
          </cell>
        </row>
      </sheetData>
      <sheetData sheetId="11">
        <row r="4">
          <cell r="AL4">
            <v>0</v>
          </cell>
        </row>
      </sheetData>
      <sheetData sheetId="12">
        <row r="1">
          <cell r="AE1" t="str">
            <v>Date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dvancing 60"/>
      <sheetName val="Clubs"/>
      <sheetName val="Draw Guide"/>
      <sheetName val="Draw (2)"/>
      <sheetName val="Groups"/>
      <sheetName val="Draw 60"/>
      <sheetName val="Entries"/>
      <sheetName val="GP (1)"/>
      <sheetName val="GP (2)"/>
      <sheetName val="GP (3)"/>
      <sheetName val="GP (4)"/>
      <sheetName val="GP (5)"/>
      <sheetName val="GP (6)"/>
      <sheetName val="GP (7)"/>
      <sheetName val="GP (8)"/>
      <sheetName val="GP (9)"/>
      <sheetName val="GP (10)"/>
      <sheetName val="Results"/>
      <sheetName val="Champ"/>
      <sheetName val="Champ (2)"/>
      <sheetName val="A"/>
      <sheetName val="A (2)"/>
      <sheetName val="B"/>
      <sheetName val="B (2)"/>
      <sheetName val="Formulas 60"/>
      <sheetName val="C"/>
      <sheetName val="C (2)"/>
      <sheetName val="D"/>
      <sheetName val="D  (2)"/>
      <sheetName val="E"/>
      <sheetName val="E (2)"/>
      <sheetName val="Handicap 31"/>
      <sheetName val="Handicap"/>
      <sheetName val="Results Sheet"/>
      <sheetName val="Rep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J1" t="str">
            <v>Date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  <sheetName val="GP (6)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P (3)"/>
      <sheetName val="SE 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  <sheetName val="GP (3)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  <sheetName val="GP (3)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P (2)"/>
      <sheetName val="SE 8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  <sheetName val="GP (8)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 8"/>
      <sheetName val="GP (7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Z139"/>
  <sheetViews>
    <sheetView showGridLines="0" showZeros="0" topLeftCell="A48" zoomScale="125" zoomScaleNormal="125" zoomScalePageLayoutView="125" workbookViewId="0">
      <selection activeCell="AJ17" sqref="AJ17"/>
    </sheetView>
  </sheetViews>
  <sheetFormatPr baseColWidth="10" defaultColWidth="11.42578125" defaultRowHeight="16" x14ac:dyDescent="0"/>
  <cols>
    <col min="1" max="1" width="3" style="87" customWidth="1"/>
    <col min="2" max="2" width="14.85546875" style="4" customWidth="1"/>
    <col min="3" max="3" width="6.5703125" style="4" customWidth="1"/>
    <col min="4" max="4" width="4.7109375" style="4" customWidth="1"/>
    <col min="5" max="19" width="3.5703125" style="4" customWidth="1"/>
    <col min="20" max="29" width="2" style="4" hidden="1" customWidth="1"/>
    <col min="30" max="32" width="3.7109375" style="4" customWidth="1"/>
    <col min="33" max="33" width="4.140625" style="4" customWidth="1"/>
    <col min="34" max="34" width="4.140625" style="6" customWidth="1"/>
    <col min="35" max="36" width="3.7109375" style="4" customWidth="1"/>
    <col min="37" max="37" width="13.42578125" style="4" customWidth="1"/>
    <col min="38" max="38" width="6.7109375" style="4" customWidth="1"/>
    <col min="39" max="39" width="5.7109375" style="4" customWidth="1"/>
    <col min="40" max="40" width="3.7109375" style="4" customWidth="1"/>
    <col min="41" max="41" width="3.42578125" style="4" customWidth="1"/>
    <col min="42" max="16384" width="11.42578125" style="4"/>
  </cols>
  <sheetData>
    <row r="1" spans="1:39" ht="23" customHeight="1">
      <c r="B1" s="121" t="s">
        <v>18</v>
      </c>
      <c r="C1" s="121"/>
      <c r="D1" s="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9">
      <c r="B2" s="122"/>
      <c r="C2" s="122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K2" s="4" t="s">
        <v>13</v>
      </c>
    </row>
    <row r="3" spans="1:39">
      <c r="B3" s="123"/>
      <c r="C3" s="123" t="s">
        <v>1</v>
      </c>
      <c r="D3" s="2">
        <v>1</v>
      </c>
      <c r="E3" s="11"/>
      <c r="F3" s="11" t="s">
        <v>2</v>
      </c>
      <c r="G3" s="11"/>
      <c r="H3" s="11"/>
      <c r="I3" s="11" t="s">
        <v>3</v>
      </c>
      <c r="J3" s="124"/>
      <c r="K3" s="11"/>
      <c r="L3" s="11" t="s">
        <v>4</v>
      </c>
      <c r="M3" s="124"/>
      <c r="N3" s="11"/>
      <c r="O3" s="11" t="s">
        <v>5</v>
      </c>
      <c r="P3" s="124" t="s">
        <v>10</v>
      </c>
      <c r="Q3" s="124"/>
      <c r="R3" s="124" t="s">
        <v>14</v>
      </c>
      <c r="S3" s="124" t="s">
        <v>10</v>
      </c>
      <c r="T3" s="9" t="s">
        <v>2</v>
      </c>
      <c r="U3" s="10"/>
      <c r="V3" s="9" t="s">
        <v>3</v>
      </c>
      <c r="W3" s="10"/>
      <c r="X3" s="9" t="s">
        <v>4</v>
      </c>
      <c r="Y3" s="10"/>
      <c r="Z3" s="9" t="s">
        <v>5</v>
      </c>
      <c r="AA3" s="10"/>
      <c r="AB3" s="9" t="s">
        <v>14</v>
      </c>
      <c r="AC3" s="10"/>
      <c r="AD3" s="88" t="s">
        <v>6</v>
      </c>
      <c r="AE3" s="89" t="s">
        <v>7</v>
      </c>
      <c r="AF3" s="83" t="s">
        <v>8</v>
      </c>
      <c r="AG3" s="88" t="s">
        <v>15</v>
      </c>
      <c r="AI3" s="75"/>
    </row>
    <row r="4" spans="1:39" ht="17" customHeight="1">
      <c r="B4" s="14">
        <v>93696</v>
      </c>
      <c r="C4" s="15"/>
      <c r="D4" s="16" t="s">
        <v>48</v>
      </c>
      <c r="E4" s="17"/>
      <c r="F4" s="18"/>
      <c r="G4" s="18"/>
      <c r="H4" s="19" t="str">
        <f>IF(J5&lt;0,"L",IF(J5&gt;0,"W", ))</f>
        <v>W</v>
      </c>
      <c r="I4" s="20">
        <f>IF($I58&lt;$H58,$I58, -$H58)</f>
        <v>0</v>
      </c>
      <c r="J4" s="21">
        <f>IF($I59&lt;$H59,$I59, -$H59)</f>
        <v>0</v>
      </c>
      <c r="K4" s="19" t="str">
        <f>IF(M5&lt;0,"L",IF(M5&gt;0,"W", ))</f>
        <v>W</v>
      </c>
      <c r="L4" s="20">
        <f>IF($I46&lt;$H46,$I46, -$H46)</f>
        <v>0</v>
      </c>
      <c r="M4" s="21">
        <f>IF($I47&lt;$H47,$I47, -$H47)</f>
        <v>0</v>
      </c>
      <c r="N4" s="19" t="str">
        <f>IF(P5&lt;0,"L",IF(P5&gt;0,"W", ))</f>
        <v>W</v>
      </c>
      <c r="O4" s="20">
        <f>IF($I36&lt;$H36,$I36, -$H36)</f>
        <v>0</v>
      </c>
      <c r="P4" s="21">
        <f>IF($I37&lt;$H37,$I37, -$H37)</f>
        <v>0</v>
      </c>
      <c r="Q4" s="19" t="str">
        <f>IF(S5&lt;0,"L",IF(S5&gt;0,"W", ))</f>
        <v>W</v>
      </c>
      <c r="R4" s="20">
        <f>IF($I26&lt;$H26,$I26, -$H26)</f>
        <v>0</v>
      </c>
      <c r="S4" s="21">
        <f>IF($I27&lt;$H27,$I27, -$H27)</f>
        <v>0</v>
      </c>
      <c r="T4" s="23"/>
      <c r="U4" s="24"/>
      <c r="V4" s="25">
        <f>IF(H4="W",2, )</f>
        <v>2</v>
      </c>
      <c r="W4" s="26">
        <f>IF(J5&lt;0, 1, )</f>
        <v>0</v>
      </c>
      <c r="X4" s="25">
        <f>IF(K4="W",2, )</f>
        <v>2</v>
      </c>
      <c r="Y4" s="26">
        <f>IF(M5&lt;0, 1, )</f>
        <v>0</v>
      </c>
      <c r="Z4" s="25">
        <f>IF(N4="W",2, )</f>
        <v>2</v>
      </c>
      <c r="AA4" s="26">
        <f>IF(P5&lt;0, 1, )</f>
        <v>0</v>
      </c>
      <c r="AB4" s="25">
        <f>IF(Q4="W",2, )</f>
        <v>2</v>
      </c>
      <c r="AC4" s="26">
        <f>IF(S5&lt;0, 1, )</f>
        <v>0</v>
      </c>
      <c r="AD4" s="27">
        <f>SUM(T4:AC4)</f>
        <v>8</v>
      </c>
      <c r="AE4" s="47"/>
      <c r="AF4" s="45"/>
      <c r="AG4" s="26">
        <v>1</v>
      </c>
      <c r="AI4" s="76"/>
      <c r="AK4" s="14">
        <v>999998</v>
      </c>
      <c r="AL4" s="15"/>
      <c r="AM4" s="16" t="s">
        <v>60</v>
      </c>
    </row>
    <row r="5" spans="1:39" ht="17" customHeight="1">
      <c r="A5" s="125" t="s">
        <v>2</v>
      </c>
      <c r="B5" s="31" t="s">
        <v>47</v>
      </c>
      <c r="C5" s="32"/>
      <c r="D5" s="33">
        <v>1335</v>
      </c>
      <c r="E5" s="34"/>
      <c r="F5" s="35"/>
      <c r="G5" s="35"/>
      <c r="H5" s="36">
        <f>IF($I60&lt;$H60,$I60, -$H60)</f>
        <v>6</v>
      </c>
      <c r="I5" s="37">
        <f>IF($I61&lt;$H61,$I61, -$H61)</f>
        <v>10</v>
      </c>
      <c r="J5" s="37">
        <f>IF($I62&lt;$H62,$I62, -$H62)</f>
        <v>7</v>
      </c>
      <c r="K5" s="36">
        <f>IF($I48&lt;$H48,$I48, -$H48)</f>
        <v>3</v>
      </c>
      <c r="L5" s="37">
        <f>IF($I49&lt;$H49,$I49, -$H49)</f>
        <v>1</v>
      </c>
      <c r="M5" s="37">
        <f>IF($I50&lt;$H50,$I50, -$H50)</f>
        <v>3</v>
      </c>
      <c r="N5" s="36">
        <f>IF($I38&lt;$H38,$I38, -$H38)</f>
        <v>3</v>
      </c>
      <c r="O5" s="37">
        <f>IF($I39&lt;$H39,$I39, -$H39)</f>
        <v>7</v>
      </c>
      <c r="P5" s="37">
        <f>IF($I40&lt;$H40,$I40, -$H40)</f>
        <v>6</v>
      </c>
      <c r="Q5" s="36">
        <v>6</v>
      </c>
      <c r="R5" s="37">
        <v>10</v>
      </c>
      <c r="S5" s="37">
        <v>7</v>
      </c>
      <c r="T5" s="39"/>
      <c r="U5" s="40"/>
      <c r="V5" s="41"/>
      <c r="W5" s="30"/>
      <c r="X5" s="41"/>
      <c r="Y5" s="30"/>
      <c r="Z5" s="41"/>
      <c r="AA5" s="30"/>
      <c r="AB5" s="41"/>
      <c r="AC5" s="30"/>
      <c r="AD5" s="42"/>
      <c r="AE5" s="51"/>
      <c r="AF5" s="30"/>
      <c r="AG5" s="62"/>
      <c r="AI5" s="76"/>
      <c r="AJ5" s="6">
        <v>1</v>
      </c>
      <c r="AK5" s="55" t="s">
        <v>59</v>
      </c>
      <c r="AL5" s="56"/>
      <c r="AM5" s="57">
        <v>460</v>
      </c>
    </row>
    <row r="6" spans="1:39" ht="17" customHeight="1">
      <c r="A6" s="126"/>
      <c r="B6" s="14">
        <v>97014</v>
      </c>
      <c r="C6" s="15"/>
      <c r="D6" s="16" t="s">
        <v>53</v>
      </c>
      <c r="E6" s="19" t="str">
        <f>IF(G7&lt;0,"L",IF(G7&gt;0,"W", ))</f>
        <v>L</v>
      </c>
      <c r="F6" s="20">
        <f>-I4</f>
        <v>0</v>
      </c>
      <c r="G6" s="46">
        <f>-J4</f>
        <v>0</v>
      </c>
      <c r="H6" s="17"/>
      <c r="I6" s="18"/>
      <c r="J6" s="18"/>
      <c r="K6" s="19" t="str">
        <f>IF(M7&lt;0,"L",IF(M7&gt;0,"W", ))</f>
        <v>L</v>
      </c>
      <c r="L6" s="20">
        <f>IF($I31&lt;$H31,$I31, -$H31)</f>
        <v>0</v>
      </c>
      <c r="M6" s="21">
        <f>IF($I32&lt;$H32,$I32, -$H32)</f>
        <v>-5</v>
      </c>
      <c r="N6" s="19" t="str">
        <f>IF(P7&lt;0,"L",IF(P7&gt;0,"W", ))</f>
        <v>L</v>
      </c>
      <c r="O6" s="20">
        <f>IF($I53&lt;$H53,$I53, -$H53)</f>
        <v>0</v>
      </c>
      <c r="P6" s="21">
        <f>IF($I54&lt;$H54,$I54, -$H54)</f>
        <v>0</v>
      </c>
      <c r="Q6" s="19" t="str">
        <f>IF(S7&lt;0,"L",IF(S7&gt;0,"W", ))</f>
        <v>W</v>
      </c>
      <c r="R6" s="20">
        <f>IF($I16&lt;$H16,$I16, -$H16)</f>
        <v>0</v>
      </c>
      <c r="S6" s="21">
        <f>IF($I17&lt;$H17,$I17, -$H17)</f>
        <v>0</v>
      </c>
      <c r="T6" s="47">
        <f>IF(E6="W",2, )</f>
        <v>0</v>
      </c>
      <c r="U6" s="26">
        <f>IF(G7&lt;0, 1, )</f>
        <v>1</v>
      </c>
      <c r="V6" s="23"/>
      <c r="W6" s="24"/>
      <c r="X6" s="25">
        <f>IF(K6="W",2, )</f>
        <v>0</v>
      </c>
      <c r="Y6" s="26">
        <f>IF(M7&lt;0, 1, )</f>
        <v>1</v>
      </c>
      <c r="Z6" s="25">
        <f>IF(N6="W",2, )</f>
        <v>0</v>
      </c>
      <c r="AA6" s="26">
        <f>IF(P7&lt;0, 1, )</f>
        <v>1</v>
      </c>
      <c r="AB6" s="25">
        <f>IF(Q6="W",2, )</f>
        <v>2</v>
      </c>
      <c r="AC6" s="26">
        <f>IF(S7&lt;0, 1, )</f>
        <v>0</v>
      </c>
      <c r="AD6" s="27">
        <f>SUM(T6:AC6)</f>
        <v>5</v>
      </c>
      <c r="AE6" s="127"/>
      <c r="AF6" s="45"/>
      <c r="AG6" s="26">
        <v>5</v>
      </c>
      <c r="AI6" s="76"/>
      <c r="AJ6" s="6"/>
      <c r="AK6" s="14">
        <v>93696</v>
      </c>
      <c r="AL6" s="15"/>
      <c r="AM6" s="16" t="s">
        <v>48</v>
      </c>
    </row>
    <row r="7" spans="1:39" ht="17" customHeight="1">
      <c r="A7" s="125" t="s">
        <v>3</v>
      </c>
      <c r="B7" s="31" t="s">
        <v>148</v>
      </c>
      <c r="C7" s="32"/>
      <c r="D7" s="33">
        <v>1000</v>
      </c>
      <c r="E7" s="49">
        <f>-H5</f>
        <v>-6</v>
      </c>
      <c r="F7" s="50">
        <f>-I5</f>
        <v>-10</v>
      </c>
      <c r="G7" s="26">
        <f>-J5</f>
        <v>-7</v>
      </c>
      <c r="H7" s="34"/>
      <c r="I7" s="35"/>
      <c r="J7" s="35"/>
      <c r="K7" s="36">
        <f>IF($I33&lt;$H33,$I33, -$H33)</f>
        <v>-9</v>
      </c>
      <c r="L7" s="37">
        <f>IF($I34&lt;$H34,$I34, -$H34)</f>
        <v>9</v>
      </c>
      <c r="M7" s="37">
        <f>IF($I35&lt;$H35,$I35, -$H35)</f>
        <v>-8</v>
      </c>
      <c r="N7" s="36">
        <f>IF($I55&lt;$H55,$I55, -$H55)</f>
        <v>-4</v>
      </c>
      <c r="O7" s="37">
        <f>IF($I56&lt;$H56,$I56, -$H56)</f>
        <v>-8</v>
      </c>
      <c r="P7" s="37">
        <f>IF($I57&lt;$H57,$I57, -$H57)</f>
        <v>-5</v>
      </c>
      <c r="Q7" s="36">
        <f>IF($I18&lt;$H18,$I18, -$H18)</f>
        <v>4</v>
      </c>
      <c r="R7" s="37">
        <f>IF($I19&lt;$H19,$I19, -$H19)</f>
        <v>5</v>
      </c>
      <c r="S7" s="37">
        <f>IF($I20&lt;$H20,$I20, -$H20)</f>
        <v>7</v>
      </c>
      <c r="T7" s="51"/>
      <c r="U7" s="30"/>
      <c r="V7" s="39"/>
      <c r="W7" s="40"/>
      <c r="X7" s="41"/>
      <c r="Y7" s="30"/>
      <c r="Z7" s="41"/>
      <c r="AA7" s="30"/>
      <c r="AB7" s="41"/>
      <c r="AC7" s="30"/>
      <c r="AD7" s="42">
        <v>1</v>
      </c>
      <c r="AE7" s="51"/>
      <c r="AF7" s="30"/>
      <c r="AG7" s="62"/>
      <c r="AI7" s="76"/>
      <c r="AJ7" s="6">
        <v>2</v>
      </c>
      <c r="AK7" s="31" t="s">
        <v>47</v>
      </c>
      <c r="AL7" s="32"/>
      <c r="AM7" s="33">
        <v>1335</v>
      </c>
    </row>
    <row r="8" spans="1:39" ht="17" customHeight="1">
      <c r="A8" s="126"/>
      <c r="B8" s="14">
        <v>95857</v>
      </c>
      <c r="C8" s="15"/>
      <c r="D8" s="16">
        <v>0</v>
      </c>
      <c r="E8" s="19" t="str">
        <f>IF(G9&lt;0,"L",IF(G9&gt;0,"W", ))</f>
        <v>L</v>
      </c>
      <c r="F8" s="20">
        <f>-L4</f>
        <v>0</v>
      </c>
      <c r="G8" s="46">
        <f>-M4</f>
        <v>0</v>
      </c>
      <c r="H8" s="19" t="str">
        <f>IF(J9&lt;0,"L",IF(J9&gt;0,"W", ))</f>
        <v>W</v>
      </c>
      <c r="I8" s="20">
        <f>-L6</f>
        <v>0</v>
      </c>
      <c r="J8" s="46">
        <f>-M6</f>
        <v>5</v>
      </c>
      <c r="K8" s="17"/>
      <c r="L8" s="18"/>
      <c r="M8" s="18"/>
      <c r="N8" s="19" t="str">
        <f>IF(P9&lt;0,"L",IF(P9&gt;0,"W", ))</f>
        <v>L</v>
      </c>
      <c r="O8" s="20">
        <f>IF($I21&lt;$H21,$I21, -$H21)</f>
        <v>0</v>
      </c>
      <c r="P8" s="21">
        <f>IF($I22&lt;$H22,$I22, -$H22)</f>
        <v>0</v>
      </c>
      <c r="Q8" s="19" t="str">
        <f>IF(S9&lt;0,"L",IF(S9&gt;0,"W", ))</f>
        <v>L</v>
      </c>
      <c r="R8" s="20">
        <f>IF($I41&lt;$H41,$I41, -$H41)</f>
        <v>0</v>
      </c>
      <c r="S8" s="21">
        <f>IF($I42&lt;$H42,$I42, -$H42)</f>
        <v>0</v>
      </c>
      <c r="T8" s="47">
        <f>IF(E8="W",2, )</f>
        <v>0</v>
      </c>
      <c r="U8" s="26">
        <f>IF(G9&lt;0, 1, )</f>
        <v>1</v>
      </c>
      <c r="V8" s="25">
        <f>IF(H8="W",2, )</f>
        <v>2</v>
      </c>
      <c r="W8" s="26">
        <f>IF(J9&lt;0, 1, )</f>
        <v>0</v>
      </c>
      <c r="X8" s="23"/>
      <c r="Y8" s="24"/>
      <c r="Z8" s="25">
        <f>IF(N8="W",2, )</f>
        <v>0</v>
      </c>
      <c r="AA8" s="26">
        <f>IF(P9&lt;0, 1, )</f>
        <v>1</v>
      </c>
      <c r="AB8" s="25">
        <f>IF(Q8="W",2, )</f>
        <v>0</v>
      </c>
      <c r="AC8" s="26">
        <f>IF(S9&lt;0, 1, )</f>
        <v>1</v>
      </c>
      <c r="AD8" s="27">
        <f>SUM(T8:AC8)</f>
        <v>5</v>
      </c>
      <c r="AE8" s="127"/>
      <c r="AF8" s="45"/>
      <c r="AG8" s="26">
        <v>4</v>
      </c>
      <c r="AI8" s="76"/>
      <c r="AJ8" s="6"/>
      <c r="AK8" s="14">
        <v>95029</v>
      </c>
      <c r="AL8" s="15"/>
      <c r="AM8" s="16" t="s">
        <v>50</v>
      </c>
    </row>
    <row r="9" spans="1:39" ht="17" customHeight="1">
      <c r="A9" s="125" t="s">
        <v>4</v>
      </c>
      <c r="B9" s="31" t="s">
        <v>54</v>
      </c>
      <c r="C9" s="32"/>
      <c r="D9" s="33">
        <v>837</v>
      </c>
      <c r="E9" s="49">
        <f>-K5</f>
        <v>-3</v>
      </c>
      <c r="F9" s="50">
        <f>-L5</f>
        <v>-1</v>
      </c>
      <c r="G9" s="26">
        <f>-M5</f>
        <v>-3</v>
      </c>
      <c r="H9" s="49">
        <f>-K7</f>
        <v>9</v>
      </c>
      <c r="I9" s="50">
        <f>-L7</f>
        <v>-9</v>
      </c>
      <c r="J9" s="26">
        <f>-M7</f>
        <v>8</v>
      </c>
      <c r="K9" s="34"/>
      <c r="L9" s="35"/>
      <c r="M9" s="35"/>
      <c r="N9" s="36">
        <f>IF($I23&lt;$H23,$I23, -$H23)</f>
        <v>-8</v>
      </c>
      <c r="O9" s="37">
        <f>IF($I24&lt;$H24,$I24, -$H24)</f>
        <v>-6</v>
      </c>
      <c r="P9" s="37">
        <f>IF($I25&lt;$H25,$I25, -$H25)</f>
        <v>-2</v>
      </c>
      <c r="Q9" s="36">
        <f>IF($I43&lt;$H43,$I43, -$H43)</f>
        <v>-8</v>
      </c>
      <c r="R9" s="37">
        <f>IF($I44&lt;$H44,$I44, -$H44)</f>
        <v>-8</v>
      </c>
      <c r="S9" s="37">
        <f>IF($I45&lt;$H45,$I45, -$H45)</f>
        <v>-6</v>
      </c>
      <c r="T9" s="51"/>
      <c r="U9" s="30"/>
      <c r="V9" s="41"/>
      <c r="W9" s="30"/>
      <c r="X9" s="39"/>
      <c r="Y9" s="40"/>
      <c r="Z9" s="41"/>
      <c r="AA9" s="30"/>
      <c r="AB9" s="41"/>
      <c r="AC9" s="30"/>
      <c r="AD9" s="42">
        <v>2</v>
      </c>
      <c r="AE9" s="51"/>
      <c r="AF9" s="30"/>
      <c r="AG9" s="62"/>
      <c r="AI9" s="76"/>
      <c r="AJ9" s="6">
        <v>3</v>
      </c>
      <c r="AK9" s="31" t="s">
        <v>58</v>
      </c>
      <c r="AL9" s="32"/>
      <c r="AM9" s="33">
        <v>563</v>
      </c>
    </row>
    <row r="10" spans="1:39" ht="17" customHeight="1">
      <c r="A10" s="126"/>
      <c r="B10" s="14">
        <v>95029</v>
      </c>
      <c r="C10" s="15"/>
      <c r="D10" s="16" t="s">
        <v>50</v>
      </c>
      <c r="E10" s="19" t="str">
        <f>IF(G11&lt;0,"L",IF(G11&gt;0,"W", ))</f>
        <v>L</v>
      </c>
      <c r="F10" s="20">
        <f>-O4</f>
        <v>0</v>
      </c>
      <c r="G10" s="52">
        <f>-P4</f>
        <v>0</v>
      </c>
      <c r="H10" s="19" t="str">
        <f>IF(J11&lt;0,"L",IF(J11&gt;0,"W", ))</f>
        <v>W</v>
      </c>
      <c r="I10" s="20">
        <f>-O6</f>
        <v>0</v>
      </c>
      <c r="J10" s="46">
        <f>-P6</f>
        <v>0</v>
      </c>
      <c r="K10" s="19" t="str">
        <f>IF(M11&lt;0,"L",IF(M11&gt;0,"W", ))</f>
        <v>W</v>
      </c>
      <c r="L10" s="20">
        <f>-O8</f>
        <v>0</v>
      </c>
      <c r="M10" s="46">
        <f>-P8</f>
        <v>0</v>
      </c>
      <c r="N10" s="17"/>
      <c r="O10" s="18"/>
      <c r="P10" s="53"/>
      <c r="Q10" s="19" t="str">
        <f>IF(S11&lt;0,"L",IF(S11&gt;0,"W", ))</f>
        <v>L</v>
      </c>
      <c r="R10" s="20">
        <f>IF($I63&lt;$H63,$I63, -$H63)</f>
        <v>0</v>
      </c>
      <c r="S10" s="21">
        <f>IF($I64&lt;$H64,$I64, -$H64)</f>
        <v>-6</v>
      </c>
      <c r="T10" s="47">
        <f>IF(E10="W",2, )</f>
        <v>0</v>
      </c>
      <c r="U10" s="26">
        <f>IF(G11&lt;0, 1, )</f>
        <v>1</v>
      </c>
      <c r="V10" s="25">
        <f>IF(H10="W",2, )</f>
        <v>2</v>
      </c>
      <c r="W10" s="26">
        <f>IF(J11&lt;0, 1, )</f>
        <v>0</v>
      </c>
      <c r="X10" s="25">
        <f>IF(K10="W",2, )</f>
        <v>2</v>
      </c>
      <c r="Y10" s="26">
        <f>IF(M11&lt;0, 1, )</f>
        <v>0</v>
      </c>
      <c r="Z10" s="23"/>
      <c r="AA10" s="24"/>
      <c r="AB10" s="25">
        <f>IF(Q10="W",2, )</f>
        <v>0</v>
      </c>
      <c r="AC10" s="26">
        <f>IF(S11&lt;0, 1, )</f>
        <v>1</v>
      </c>
      <c r="AD10" s="27">
        <f>SUM(T10:AC10)</f>
        <v>6</v>
      </c>
      <c r="AE10" s="127"/>
      <c r="AF10" s="45"/>
      <c r="AG10" s="26">
        <v>3</v>
      </c>
      <c r="AI10" s="76"/>
      <c r="AJ10" s="6"/>
      <c r="AK10" s="14">
        <v>95857</v>
      </c>
      <c r="AL10" s="15"/>
      <c r="AM10" s="16">
        <v>0</v>
      </c>
    </row>
    <row r="11" spans="1:39" ht="17" customHeight="1">
      <c r="A11" s="125" t="s">
        <v>5</v>
      </c>
      <c r="B11" s="31" t="s">
        <v>58</v>
      </c>
      <c r="C11" s="32"/>
      <c r="D11" s="33">
        <v>563</v>
      </c>
      <c r="E11" s="58">
        <f>-N5</f>
        <v>-3</v>
      </c>
      <c r="F11" s="59">
        <f>-O5</f>
        <v>-7</v>
      </c>
      <c r="G11" s="60">
        <f>-P5</f>
        <v>-6</v>
      </c>
      <c r="H11" s="49">
        <f>-N7</f>
        <v>4</v>
      </c>
      <c r="I11" s="50">
        <f>-O7</f>
        <v>8</v>
      </c>
      <c r="J11" s="26">
        <f>-P7</f>
        <v>5</v>
      </c>
      <c r="K11" s="49">
        <f>-N9</f>
        <v>8</v>
      </c>
      <c r="L11" s="50">
        <f>-O9</f>
        <v>6</v>
      </c>
      <c r="M11" s="26">
        <f>-P9</f>
        <v>2</v>
      </c>
      <c r="N11" s="34"/>
      <c r="O11" s="35"/>
      <c r="P11" s="63"/>
      <c r="Q11" s="36">
        <f>IF($I65&lt;$H65,$I65, -$H65)</f>
        <v>5</v>
      </c>
      <c r="R11" s="37">
        <f>IF($I66&lt;$H66,$I66, -$H66)</f>
        <v>10</v>
      </c>
      <c r="S11" s="37">
        <f>IF($I67&lt;$H67,$I67, -$H67)</f>
        <v>-7</v>
      </c>
      <c r="T11" s="51"/>
      <c r="U11" s="30"/>
      <c r="V11" s="41"/>
      <c r="W11" s="30"/>
      <c r="X11" s="41"/>
      <c r="Y11" s="30"/>
      <c r="Z11" s="39"/>
      <c r="AA11" s="40"/>
      <c r="AB11" s="41"/>
      <c r="AC11" s="30"/>
      <c r="AD11" s="42">
        <v>1</v>
      </c>
      <c r="AE11" s="51"/>
      <c r="AF11" s="30"/>
      <c r="AG11" s="62"/>
      <c r="AI11" s="76"/>
      <c r="AJ11" s="6">
        <v>4</v>
      </c>
      <c r="AK11" s="31" t="s">
        <v>54</v>
      </c>
      <c r="AL11" s="32"/>
      <c r="AM11" s="33">
        <v>837</v>
      </c>
    </row>
    <row r="12" spans="1:39" ht="17" customHeight="1">
      <c r="A12" s="126"/>
      <c r="B12" s="14">
        <v>999998</v>
      </c>
      <c r="C12" s="15"/>
      <c r="D12" s="16" t="s">
        <v>60</v>
      </c>
      <c r="E12" s="19" t="str">
        <f>IF(G13&lt;0,"L",IF(G13&gt;0,"W", ))</f>
        <v>L</v>
      </c>
      <c r="F12" s="20">
        <f>-R4</f>
        <v>0</v>
      </c>
      <c r="G12" s="46">
        <f>-S4</f>
        <v>0</v>
      </c>
      <c r="H12" s="19" t="str">
        <f>IF(J13&lt;0,"L",IF(J13&gt;0,"W", ))</f>
        <v>L</v>
      </c>
      <c r="I12" s="20">
        <f>-R6</f>
        <v>0</v>
      </c>
      <c r="J12" s="52">
        <f>-S6</f>
        <v>0</v>
      </c>
      <c r="K12" s="19" t="str">
        <f>IF(M13&lt;0,"L",IF(M13&gt;0,"W", ))</f>
        <v>W</v>
      </c>
      <c r="L12" s="20">
        <f>-R8</f>
        <v>0</v>
      </c>
      <c r="M12" s="46">
        <f>-S8</f>
        <v>0</v>
      </c>
      <c r="N12" s="19" t="str">
        <f>IF(P13&lt;0,"L",IF(P13&gt;0,"W", ))</f>
        <v>W</v>
      </c>
      <c r="O12" s="20">
        <f>-R10</f>
        <v>0</v>
      </c>
      <c r="P12" s="46">
        <f>-S10</f>
        <v>6</v>
      </c>
      <c r="Q12" s="18"/>
      <c r="R12" s="18"/>
      <c r="S12" s="53"/>
      <c r="T12" s="47">
        <f>IF(E12="W",2, )</f>
        <v>0</v>
      </c>
      <c r="U12" s="26">
        <f>IF(G13&lt;0, 1, )</f>
        <v>1</v>
      </c>
      <c r="V12" s="25">
        <f>IF(H12="W",2, )</f>
        <v>0</v>
      </c>
      <c r="W12" s="26">
        <f>IF(J13&lt;0, 1, )</f>
        <v>1</v>
      </c>
      <c r="X12" s="25">
        <f>IF(K12="W",2, )</f>
        <v>2</v>
      </c>
      <c r="Y12" s="26">
        <f>IF(M13&lt;0, 1, )</f>
        <v>0</v>
      </c>
      <c r="Z12" s="25">
        <f>IF(N12="W",2, )</f>
        <v>2</v>
      </c>
      <c r="AA12" s="26">
        <f>IF(P13&lt;0, 1, )</f>
        <v>0</v>
      </c>
      <c r="AB12" s="23"/>
      <c r="AC12" s="24"/>
      <c r="AD12" s="27">
        <f>SUM(T12:AC12)</f>
        <v>6</v>
      </c>
      <c r="AE12" s="127"/>
      <c r="AF12" s="45"/>
      <c r="AG12" s="26">
        <v>2</v>
      </c>
      <c r="AI12" s="76"/>
      <c r="AJ12" s="6"/>
      <c r="AK12" s="14">
        <v>97014</v>
      </c>
      <c r="AL12" s="15"/>
      <c r="AM12" s="16" t="s">
        <v>53</v>
      </c>
    </row>
    <row r="13" spans="1:39" ht="17" customHeight="1">
      <c r="A13" s="125" t="s">
        <v>14</v>
      </c>
      <c r="B13" s="55" t="s">
        <v>59</v>
      </c>
      <c r="C13" s="56"/>
      <c r="D13" s="57">
        <v>460</v>
      </c>
      <c r="E13" s="61">
        <f>-Q5</f>
        <v>-6</v>
      </c>
      <c r="F13" s="59">
        <f>-R5</f>
        <v>-10</v>
      </c>
      <c r="G13" s="62">
        <f>-S5</f>
        <v>-7</v>
      </c>
      <c r="H13" s="58">
        <f>-Q7</f>
        <v>-4</v>
      </c>
      <c r="I13" s="59">
        <f>-R7</f>
        <v>-5</v>
      </c>
      <c r="J13" s="60">
        <f>-S7</f>
        <v>-7</v>
      </c>
      <c r="K13" s="61">
        <f>-Q9</f>
        <v>8</v>
      </c>
      <c r="L13" s="59">
        <f>-R9</f>
        <v>8</v>
      </c>
      <c r="M13" s="62">
        <f>-S9</f>
        <v>6</v>
      </c>
      <c r="N13" s="61">
        <f>-Q11</f>
        <v>-5</v>
      </c>
      <c r="O13" s="59">
        <f>-R11</f>
        <v>-10</v>
      </c>
      <c r="P13" s="62">
        <f>-S11</f>
        <v>7</v>
      </c>
      <c r="Q13" s="35"/>
      <c r="R13" s="35"/>
      <c r="S13" s="63"/>
      <c r="T13" s="51"/>
      <c r="U13" s="30"/>
      <c r="V13" s="41"/>
      <c r="W13" s="30"/>
      <c r="X13" s="41"/>
      <c r="Y13" s="30"/>
      <c r="Z13" s="41"/>
      <c r="AA13" s="30"/>
      <c r="AB13" s="39"/>
      <c r="AC13" s="40"/>
      <c r="AD13" s="42">
        <v>2</v>
      </c>
      <c r="AE13" s="51"/>
      <c r="AF13" s="30"/>
      <c r="AG13" s="62"/>
      <c r="AI13" s="76"/>
      <c r="AJ13" s="6">
        <v>5</v>
      </c>
      <c r="AK13" s="31" t="s">
        <v>148</v>
      </c>
      <c r="AL13" s="32"/>
      <c r="AM13" s="33">
        <v>1000</v>
      </c>
    </row>
    <row r="15" spans="1:39">
      <c r="B15" s="121" t="str">
        <f>B1</f>
        <v>Under 10 Singles</v>
      </c>
      <c r="C15" s="87">
        <f>B3</f>
        <v>0</v>
      </c>
      <c r="D15" s="87"/>
      <c r="E15" s="87"/>
      <c r="F15" s="87"/>
      <c r="G15" s="118"/>
      <c r="H15" s="128" t="s">
        <v>1</v>
      </c>
      <c r="I15" s="129">
        <f>D3</f>
        <v>1</v>
      </c>
      <c r="S15" s="67"/>
      <c r="T15" s="76"/>
      <c r="AH15" s="4"/>
    </row>
    <row r="16" spans="1:39" ht="18" customHeight="1">
      <c r="A16" s="68"/>
      <c r="B16" s="130">
        <v>1</v>
      </c>
      <c r="C16" s="131"/>
      <c r="D16" s="131"/>
      <c r="E16" s="131"/>
      <c r="F16" s="131"/>
      <c r="G16" s="113"/>
      <c r="H16" s="69" t="s">
        <v>17</v>
      </c>
      <c r="I16" s="70"/>
      <c r="J16" s="68"/>
      <c r="K16" s="132"/>
      <c r="L16" s="132"/>
      <c r="M16" s="132"/>
      <c r="N16" s="132"/>
      <c r="O16" s="132"/>
      <c r="P16" s="132"/>
      <c r="Q16" s="132"/>
      <c r="R16" s="132"/>
      <c r="S16" s="133"/>
      <c r="T16" s="76"/>
      <c r="AH16" s="4"/>
    </row>
    <row r="17" spans="1:39" ht="18" customHeight="1">
      <c r="A17" s="72"/>
      <c r="B17" s="78"/>
      <c r="C17" s="79"/>
      <c r="D17" s="79"/>
      <c r="E17" s="79"/>
      <c r="F17" s="79"/>
      <c r="G17" s="134"/>
      <c r="H17" s="73" t="s">
        <v>17</v>
      </c>
      <c r="I17" s="74"/>
      <c r="J17" s="72"/>
      <c r="K17" s="81"/>
      <c r="L17" s="81"/>
      <c r="M17" s="81"/>
      <c r="N17" s="81"/>
      <c r="O17" s="81"/>
      <c r="P17" s="81"/>
      <c r="Q17" s="81"/>
      <c r="R17" s="126"/>
      <c r="S17" s="133"/>
      <c r="T17" s="76"/>
      <c r="AH17" s="4"/>
    </row>
    <row r="18" spans="1:39" ht="18" customHeight="1">
      <c r="A18" s="72" t="s">
        <v>2</v>
      </c>
      <c r="B18" s="135" t="str">
        <f>B5</f>
        <v>Yang, Andrew</v>
      </c>
      <c r="C18" s="79"/>
      <c r="D18" s="79"/>
      <c r="E18" s="429">
        <f>D5</f>
        <v>1335</v>
      </c>
      <c r="F18" s="429"/>
      <c r="G18" s="137"/>
      <c r="H18" s="73">
        <v>11</v>
      </c>
      <c r="I18" s="74">
        <v>4</v>
      </c>
      <c r="J18" s="277" t="str">
        <f>B11</f>
        <v xml:space="preserve">Wu, Kelly </v>
      </c>
      <c r="K18" s="81"/>
      <c r="L18" s="81"/>
      <c r="M18" s="81"/>
      <c r="N18" s="81"/>
      <c r="O18" s="81"/>
      <c r="P18" s="429">
        <f>D11</f>
        <v>563</v>
      </c>
      <c r="Q18" s="429"/>
      <c r="R18" s="126"/>
      <c r="S18" s="138" t="s">
        <v>5</v>
      </c>
      <c r="T18" s="139"/>
      <c r="AH18" s="4"/>
    </row>
    <row r="19" spans="1:39" ht="18" customHeight="1">
      <c r="A19" s="72"/>
      <c r="B19" s="78"/>
      <c r="C19" s="79"/>
      <c r="D19" s="79"/>
      <c r="E19" s="79"/>
      <c r="F19" s="79"/>
      <c r="G19" s="137"/>
      <c r="H19" s="73">
        <v>11</v>
      </c>
      <c r="I19" s="74">
        <v>5</v>
      </c>
      <c r="J19" s="80"/>
      <c r="K19" s="81"/>
      <c r="L19" s="81"/>
      <c r="M19" s="81"/>
      <c r="N19" s="81"/>
      <c r="O19" s="81"/>
      <c r="P19" s="81"/>
      <c r="Q19" s="81"/>
      <c r="R19" s="140"/>
      <c r="S19" s="141"/>
      <c r="T19" s="139"/>
      <c r="AH19" s="4"/>
    </row>
    <row r="20" spans="1:39" ht="18" customHeight="1">
      <c r="A20" s="107"/>
      <c r="B20" s="142"/>
      <c r="C20" s="143"/>
      <c r="D20" s="143"/>
      <c r="E20" s="143"/>
      <c r="F20" s="143"/>
      <c r="G20" s="119"/>
      <c r="H20" s="84">
        <v>11</v>
      </c>
      <c r="I20" s="85">
        <v>7</v>
      </c>
      <c r="J20" s="144"/>
      <c r="K20" s="81"/>
      <c r="L20" s="81"/>
      <c r="M20" s="81"/>
      <c r="N20" s="81"/>
      <c r="O20" s="81"/>
      <c r="P20" s="81"/>
      <c r="Q20" s="81"/>
      <c r="R20" s="81"/>
      <c r="S20" s="145"/>
      <c r="T20" s="76"/>
      <c r="AH20" s="4"/>
    </row>
    <row r="21" spans="1:39" ht="18" customHeight="1">
      <c r="A21" s="68"/>
      <c r="B21" s="130">
        <v>2</v>
      </c>
      <c r="C21" s="131"/>
      <c r="D21" s="131"/>
      <c r="E21" s="131"/>
      <c r="F21" s="131"/>
      <c r="G21" s="113"/>
      <c r="H21" s="69" t="s">
        <v>17</v>
      </c>
      <c r="I21" s="70"/>
      <c r="J21" s="68"/>
      <c r="K21" s="132"/>
      <c r="L21" s="132"/>
      <c r="M21" s="132"/>
      <c r="N21" s="132"/>
      <c r="O21" s="132"/>
      <c r="P21" s="132"/>
      <c r="Q21" s="132"/>
      <c r="R21" s="132"/>
      <c r="S21" s="146"/>
      <c r="T21" s="76"/>
      <c r="AH21" s="4"/>
    </row>
    <row r="22" spans="1:39" ht="18" customHeight="1">
      <c r="A22" s="72"/>
      <c r="B22" s="78"/>
      <c r="C22" s="79"/>
      <c r="D22" s="79"/>
      <c r="E22" s="79"/>
      <c r="F22" s="79"/>
      <c r="G22" s="134"/>
      <c r="H22" s="73" t="s">
        <v>17</v>
      </c>
      <c r="I22" s="74"/>
      <c r="J22" s="72"/>
      <c r="K22" s="81"/>
      <c r="L22" s="81"/>
      <c r="M22" s="81"/>
      <c r="N22" s="81"/>
      <c r="O22" s="81"/>
      <c r="P22" s="81"/>
      <c r="Q22" s="81"/>
      <c r="R22" s="81"/>
      <c r="S22" s="147"/>
      <c r="T22" s="76"/>
      <c r="AH22" s="4"/>
    </row>
    <row r="23" spans="1:39" ht="18" customHeight="1">
      <c r="A23" s="72" t="s">
        <v>4</v>
      </c>
      <c r="B23" s="78" t="str">
        <f>$B9</f>
        <v xml:space="preserve">Ji, Andrew </v>
      </c>
      <c r="C23" s="79"/>
      <c r="D23" s="79"/>
      <c r="E23" s="429">
        <f>D9</f>
        <v>837</v>
      </c>
      <c r="F23" s="429"/>
      <c r="G23" s="137"/>
      <c r="H23" s="73">
        <v>8</v>
      </c>
      <c r="I23" s="74">
        <v>11</v>
      </c>
      <c r="J23" s="277" t="str">
        <f>B13</f>
        <v>Desai, Kedar *</v>
      </c>
      <c r="K23" s="81"/>
      <c r="L23" s="81"/>
      <c r="M23" s="81"/>
      <c r="N23" s="81"/>
      <c r="O23" s="81"/>
      <c r="P23" s="429">
        <f>D13</f>
        <v>460</v>
      </c>
      <c r="Q23" s="429"/>
      <c r="R23" s="140">
        <v>0</v>
      </c>
      <c r="S23" s="138" t="s">
        <v>14</v>
      </c>
      <c r="T23" s="139"/>
      <c r="AH23" s="4"/>
    </row>
    <row r="24" spans="1:39" ht="18" customHeight="1">
      <c r="A24" s="72"/>
      <c r="B24" s="78"/>
      <c r="C24" s="79"/>
      <c r="D24" s="79"/>
      <c r="E24" s="79"/>
      <c r="F24" s="79"/>
      <c r="G24" s="137"/>
      <c r="H24" s="73">
        <v>6</v>
      </c>
      <c r="I24" s="74">
        <v>11</v>
      </c>
      <c r="J24" s="80"/>
      <c r="K24" s="81"/>
      <c r="L24" s="81"/>
      <c r="M24" s="81"/>
      <c r="N24" s="81"/>
      <c r="O24" s="81"/>
      <c r="P24" s="81"/>
      <c r="Q24" s="81"/>
      <c r="R24" s="140"/>
      <c r="S24" s="141"/>
      <c r="T24" s="139"/>
      <c r="AH24" s="4"/>
    </row>
    <row r="25" spans="1:39" ht="18" customHeight="1">
      <c r="A25" s="107" t="s">
        <v>10</v>
      </c>
      <c r="B25" s="142"/>
      <c r="C25" s="143"/>
      <c r="D25" s="143"/>
      <c r="E25" s="143"/>
      <c r="F25" s="143"/>
      <c r="G25" s="119"/>
      <c r="H25" s="84">
        <v>2</v>
      </c>
      <c r="I25" s="85">
        <v>11</v>
      </c>
      <c r="J25" s="144"/>
      <c r="K25" s="81"/>
      <c r="L25" s="81"/>
      <c r="M25" s="81"/>
      <c r="N25" s="81"/>
      <c r="O25" s="81"/>
      <c r="P25" s="81"/>
      <c r="Q25" s="81"/>
      <c r="R25" s="81"/>
      <c r="S25" s="147"/>
      <c r="T25" s="76"/>
      <c r="AH25" s="4"/>
    </row>
    <row r="26" spans="1:39" ht="18" customHeight="1">
      <c r="A26" s="68"/>
      <c r="B26" s="130">
        <v>3</v>
      </c>
      <c r="C26" s="131"/>
      <c r="D26" s="131"/>
      <c r="E26" s="131"/>
      <c r="F26" s="131"/>
      <c r="G26" s="113"/>
      <c r="H26" s="69" t="s">
        <v>17</v>
      </c>
      <c r="I26" s="70"/>
      <c r="J26" s="68"/>
      <c r="K26" s="132"/>
      <c r="L26" s="132"/>
      <c r="M26" s="132"/>
      <c r="N26" s="132"/>
      <c r="O26" s="132"/>
      <c r="P26" s="132"/>
      <c r="Q26" s="132"/>
      <c r="R26" s="132"/>
      <c r="S26" s="146"/>
      <c r="T26" s="76"/>
      <c r="AH26" s="4"/>
    </row>
    <row r="27" spans="1:39" ht="18" customHeight="1">
      <c r="A27" s="72"/>
      <c r="B27" s="78"/>
      <c r="C27" s="79"/>
      <c r="D27" s="79"/>
      <c r="E27" s="79"/>
      <c r="F27" s="79"/>
      <c r="G27" s="134"/>
      <c r="H27" s="73" t="s">
        <v>17</v>
      </c>
      <c r="I27" s="74"/>
      <c r="J27" s="72"/>
      <c r="K27" s="81"/>
      <c r="L27" s="81"/>
      <c r="M27" s="81"/>
      <c r="N27" s="81"/>
      <c r="O27" s="81"/>
      <c r="P27" s="81"/>
      <c r="Q27" s="81"/>
      <c r="R27" s="126"/>
      <c r="S27" s="147"/>
      <c r="T27" s="76"/>
      <c r="AH27" s="4"/>
    </row>
    <row r="28" spans="1:39" ht="18" customHeight="1">
      <c r="A28" s="72" t="s">
        <v>3</v>
      </c>
      <c r="B28" s="135" t="str">
        <f>B7</f>
        <v>Vigneshuaran, Akhilesh *</v>
      </c>
      <c r="C28" s="79"/>
      <c r="D28" s="79"/>
      <c r="E28" s="429">
        <f>D7</f>
        <v>1000</v>
      </c>
      <c r="F28" s="429"/>
      <c r="G28" s="137"/>
      <c r="H28" s="73">
        <v>6</v>
      </c>
      <c r="I28" s="74">
        <v>11</v>
      </c>
      <c r="J28" s="80" t="str">
        <f>$B13</f>
        <v>Desai, Kedar *</v>
      </c>
      <c r="K28" s="81"/>
      <c r="L28" s="81"/>
      <c r="M28" s="81"/>
      <c r="N28" s="81"/>
      <c r="O28" s="81"/>
      <c r="P28" s="429">
        <f>D13</f>
        <v>460</v>
      </c>
      <c r="Q28" s="429"/>
      <c r="R28" s="126"/>
      <c r="S28" s="138" t="s">
        <v>14</v>
      </c>
      <c r="T28" s="139"/>
      <c r="AH28" s="4"/>
    </row>
    <row r="29" spans="1:39" ht="18" customHeight="1">
      <c r="A29" s="72"/>
      <c r="B29" s="78"/>
      <c r="C29" s="79"/>
      <c r="D29" s="79"/>
      <c r="E29" s="79"/>
      <c r="F29" s="79"/>
      <c r="G29" s="137"/>
      <c r="H29" s="73">
        <v>4</v>
      </c>
      <c r="I29" s="74">
        <v>11</v>
      </c>
      <c r="J29" s="78"/>
      <c r="K29" s="81"/>
      <c r="L29" s="81"/>
      <c r="M29" s="81"/>
      <c r="N29" s="81"/>
      <c r="O29" s="81"/>
      <c r="P29" s="81"/>
      <c r="Q29" s="81"/>
      <c r="R29" s="140"/>
      <c r="S29" s="141"/>
      <c r="T29" s="139"/>
      <c r="AH29" s="4"/>
      <c r="AJ29" s="87"/>
      <c r="AK29" s="87"/>
      <c r="AL29" s="87"/>
      <c r="AM29" s="87"/>
    </row>
    <row r="30" spans="1:39" ht="18" customHeight="1">
      <c r="A30" s="107" t="s">
        <v>10</v>
      </c>
      <c r="B30" s="142"/>
      <c r="C30" s="143"/>
      <c r="D30" s="143"/>
      <c r="E30" s="143"/>
      <c r="F30" s="143"/>
      <c r="G30" s="119"/>
      <c r="H30" s="84">
        <v>12</v>
      </c>
      <c r="I30" s="85">
        <v>14</v>
      </c>
      <c r="J30" s="144"/>
      <c r="K30" s="81"/>
      <c r="L30" s="81"/>
      <c r="M30" s="81"/>
      <c r="N30" s="81"/>
      <c r="O30" s="81"/>
      <c r="P30" s="81"/>
      <c r="Q30" s="81"/>
      <c r="R30" s="81"/>
      <c r="S30" s="147"/>
      <c r="T30" s="76"/>
      <c r="AH30" s="4"/>
      <c r="AJ30" s="87"/>
      <c r="AK30" s="87"/>
      <c r="AL30" s="87"/>
      <c r="AM30" s="87"/>
    </row>
    <row r="31" spans="1:39" ht="18" customHeight="1">
      <c r="A31" s="68"/>
      <c r="B31" s="130">
        <v>4</v>
      </c>
      <c r="C31" s="131"/>
      <c r="D31" s="131"/>
      <c r="E31" s="131"/>
      <c r="F31" s="131"/>
      <c r="G31" s="113"/>
      <c r="H31" s="69" t="s">
        <v>17</v>
      </c>
      <c r="I31" s="70"/>
      <c r="J31" s="68"/>
      <c r="K31" s="132"/>
      <c r="L31" s="132"/>
      <c r="M31" s="132"/>
      <c r="N31" s="132"/>
      <c r="O31" s="132"/>
      <c r="P31" s="132"/>
      <c r="Q31" s="132"/>
      <c r="R31" s="132"/>
      <c r="S31" s="146"/>
      <c r="T31" s="76"/>
      <c r="AH31" s="4"/>
      <c r="AJ31" s="87"/>
      <c r="AK31" s="87"/>
      <c r="AL31" s="87"/>
      <c r="AM31" s="87"/>
    </row>
    <row r="32" spans="1:39" ht="18" customHeight="1">
      <c r="A32" s="72"/>
      <c r="B32" s="78"/>
      <c r="C32" s="79"/>
      <c r="D32" s="79"/>
      <c r="E32" s="79"/>
      <c r="F32" s="79"/>
      <c r="G32" s="134"/>
      <c r="H32" s="73">
        <v>5</v>
      </c>
      <c r="I32" s="74">
        <v>11</v>
      </c>
      <c r="J32" s="72"/>
      <c r="K32" s="81"/>
      <c r="L32" s="81"/>
      <c r="M32" s="81"/>
      <c r="N32" s="81"/>
      <c r="O32" s="81"/>
      <c r="P32" s="81"/>
      <c r="Q32" s="81"/>
      <c r="R32" s="81"/>
      <c r="S32" s="147"/>
      <c r="T32" s="76"/>
      <c r="AH32" s="4"/>
      <c r="AJ32" s="87"/>
      <c r="AK32" s="87"/>
      <c r="AL32" s="87"/>
      <c r="AM32" s="87"/>
    </row>
    <row r="33" spans="1:39" ht="18" customHeight="1">
      <c r="A33" s="72" t="s">
        <v>4</v>
      </c>
      <c r="B33" s="135" t="str">
        <f>B9</f>
        <v xml:space="preserve">Ji, Andrew </v>
      </c>
      <c r="C33" s="79"/>
      <c r="D33" s="79"/>
      <c r="E33" s="429">
        <f>D9</f>
        <v>837</v>
      </c>
      <c r="F33" s="429"/>
      <c r="G33" s="137"/>
      <c r="H33" s="73">
        <v>9</v>
      </c>
      <c r="I33" s="74">
        <v>11</v>
      </c>
      <c r="J33" s="135" t="str">
        <f>B11</f>
        <v xml:space="preserve">Wu, Kelly </v>
      </c>
      <c r="K33" s="81"/>
      <c r="L33" s="81"/>
      <c r="M33" s="81"/>
      <c r="N33" s="81"/>
      <c r="O33" s="81"/>
      <c r="P33" s="429">
        <f>D11</f>
        <v>563</v>
      </c>
      <c r="Q33" s="429"/>
      <c r="R33" s="140">
        <v>0</v>
      </c>
      <c r="S33" s="138" t="s">
        <v>5</v>
      </c>
      <c r="T33" s="139"/>
      <c r="AH33" s="4"/>
      <c r="AJ33" s="87"/>
      <c r="AK33" s="87"/>
      <c r="AL33" s="87"/>
      <c r="AM33" s="87"/>
    </row>
    <row r="34" spans="1:39" ht="18" customHeight="1">
      <c r="A34" s="72"/>
      <c r="B34" s="78"/>
      <c r="C34" s="79"/>
      <c r="D34" s="79"/>
      <c r="E34" s="79"/>
      <c r="F34" s="79"/>
      <c r="G34" s="137"/>
      <c r="H34" s="73">
        <v>11</v>
      </c>
      <c r="I34" s="74">
        <v>9</v>
      </c>
      <c r="J34" s="80"/>
      <c r="K34" s="81"/>
      <c r="L34" s="81"/>
      <c r="M34" s="81"/>
      <c r="N34" s="81"/>
      <c r="O34" s="81"/>
      <c r="P34" s="81"/>
      <c r="Q34" s="81"/>
      <c r="R34" s="140"/>
      <c r="S34" s="141"/>
      <c r="T34" s="139"/>
      <c r="AH34" s="4"/>
      <c r="AJ34" s="87"/>
      <c r="AK34" s="87"/>
      <c r="AL34" s="87"/>
      <c r="AM34" s="87"/>
    </row>
    <row r="35" spans="1:39" ht="18" customHeight="1">
      <c r="A35" s="107" t="s">
        <v>10</v>
      </c>
      <c r="B35" s="142"/>
      <c r="C35" s="143"/>
      <c r="D35" s="143"/>
      <c r="E35" s="143"/>
      <c r="F35" s="143"/>
      <c r="G35" s="119"/>
      <c r="H35" s="84">
        <v>8</v>
      </c>
      <c r="I35" s="85">
        <v>11</v>
      </c>
      <c r="J35" s="144"/>
      <c r="K35" s="81"/>
      <c r="L35" s="81"/>
      <c r="M35" s="81"/>
      <c r="N35" s="81"/>
      <c r="O35" s="81"/>
      <c r="P35" s="81"/>
      <c r="Q35" s="81"/>
      <c r="R35" s="81"/>
      <c r="S35" s="147"/>
      <c r="T35" s="76"/>
      <c r="AH35" s="4"/>
      <c r="AJ35" s="87"/>
      <c r="AK35" s="87"/>
      <c r="AL35" s="87"/>
      <c r="AM35" s="87"/>
    </row>
    <row r="36" spans="1:39" ht="18" customHeight="1">
      <c r="A36" s="68"/>
      <c r="B36" s="130">
        <v>5</v>
      </c>
      <c r="C36" s="131"/>
      <c r="D36" s="131"/>
      <c r="E36" s="131"/>
      <c r="F36" s="131"/>
      <c r="G36" s="113"/>
      <c r="H36" s="69" t="s">
        <v>17</v>
      </c>
      <c r="I36" s="70"/>
      <c r="J36" s="68"/>
      <c r="K36" s="132"/>
      <c r="L36" s="132"/>
      <c r="M36" s="132"/>
      <c r="N36" s="132"/>
      <c r="O36" s="132"/>
      <c r="P36" s="132"/>
      <c r="Q36" s="132"/>
      <c r="R36" s="132"/>
      <c r="S36" s="146"/>
      <c r="T36" s="76"/>
      <c r="AH36" s="4"/>
      <c r="AJ36" s="87"/>
      <c r="AK36" s="87"/>
      <c r="AL36" s="87"/>
      <c r="AM36" s="87"/>
    </row>
    <row r="37" spans="1:39" ht="18" customHeight="1">
      <c r="A37" s="72"/>
      <c r="B37" s="78"/>
      <c r="C37" s="79"/>
      <c r="D37" s="79"/>
      <c r="E37" s="79"/>
      <c r="F37" s="79"/>
      <c r="G37" s="134"/>
      <c r="H37" s="73" t="s">
        <v>17</v>
      </c>
      <c r="I37" s="74"/>
      <c r="J37" s="72"/>
      <c r="K37" s="81"/>
      <c r="L37" s="81"/>
      <c r="M37" s="81"/>
      <c r="N37" s="81"/>
      <c r="O37" s="81"/>
      <c r="P37" s="81"/>
      <c r="Q37" s="81"/>
      <c r="R37" s="126"/>
      <c r="S37" s="147"/>
      <c r="T37" s="76"/>
      <c r="AH37" s="4"/>
      <c r="AJ37" s="87"/>
      <c r="AK37" s="87"/>
      <c r="AL37" s="87"/>
      <c r="AM37" s="87"/>
    </row>
    <row r="38" spans="1:39" ht="18" customHeight="1">
      <c r="A38" s="72" t="s">
        <v>2</v>
      </c>
      <c r="B38" s="135" t="str">
        <f>$B5</f>
        <v>Yang, Andrew</v>
      </c>
      <c r="C38" s="81"/>
      <c r="D38" s="81"/>
      <c r="E38" s="429">
        <f>D5</f>
        <v>1335</v>
      </c>
      <c r="F38" s="429"/>
      <c r="G38" s="137"/>
      <c r="H38" s="73">
        <v>11</v>
      </c>
      <c r="I38" s="74">
        <v>3</v>
      </c>
      <c r="J38" s="277" t="str">
        <f>B9</f>
        <v xml:space="preserve">Ji, Andrew </v>
      </c>
      <c r="K38" s="81"/>
      <c r="L38" s="81"/>
      <c r="M38" s="81"/>
      <c r="N38" s="81"/>
      <c r="O38" s="81"/>
      <c r="P38" s="429">
        <f>D9</f>
        <v>837</v>
      </c>
      <c r="Q38" s="429"/>
      <c r="R38" s="126"/>
      <c r="S38" s="138" t="s">
        <v>4</v>
      </c>
      <c r="T38" s="139"/>
      <c r="AH38" s="4"/>
      <c r="AJ38" s="87"/>
      <c r="AK38" s="87"/>
      <c r="AL38" s="87"/>
      <c r="AM38" s="87"/>
    </row>
    <row r="39" spans="1:39" ht="18" customHeight="1">
      <c r="A39" s="72"/>
      <c r="B39" s="78"/>
      <c r="C39" s="81"/>
      <c r="D39" s="81"/>
      <c r="E39" s="81"/>
      <c r="F39" s="81"/>
      <c r="G39" s="137"/>
      <c r="H39" s="73">
        <v>11</v>
      </c>
      <c r="I39" s="74">
        <v>7</v>
      </c>
      <c r="J39" s="78"/>
      <c r="K39" s="81"/>
      <c r="L39" s="81"/>
      <c r="M39" s="81"/>
      <c r="N39" s="81"/>
      <c r="O39" s="81"/>
      <c r="P39" s="81"/>
      <c r="Q39" s="81"/>
      <c r="R39" s="140"/>
      <c r="S39" s="141"/>
      <c r="T39" s="139"/>
      <c r="AH39" s="4"/>
      <c r="AJ39" s="87"/>
      <c r="AK39" s="87"/>
      <c r="AL39" s="87"/>
      <c r="AM39" s="87"/>
    </row>
    <row r="40" spans="1:39" ht="18" customHeight="1">
      <c r="A40" s="107" t="s">
        <v>10</v>
      </c>
      <c r="B40" s="142"/>
      <c r="C40" s="143"/>
      <c r="D40" s="143"/>
      <c r="E40" s="143"/>
      <c r="F40" s="143"/>
      <c r="G40" s="119"/>
      <c r="H40" s="84">
        <v>11</v>
      </c>
      <c r="I40" s="85">
        <v>6</v>
      </c>
      <c r="J40" s="144"/>
      <c r="K40" s="81"/>
      <c r="L40" s="81"/>
      <c r="M40" s="81"/>
      <c r="N40" s="81"/>
      <c r="O40" s="81"/>
      <c r="P40" s="81"/>
      <c r="Q40" s="81"/>
      <c r="R40" s="81"/>
      <c r="S40" s="147"/>
      <c r="T40" s="76"/>
      <c r="AH40" s="4"/>
      <c r="AJ40" s="87"/>
      <c r="AK40" s="87"/>
      <c r="AL40" s="87"/>
      <c r="AM40" s="87"/>
    </row>
    <row r="41" spans="1:39" ht="18" customHeight="1">
      <c r="A41" s="68"/>
      <c r="B41" s="130">
        <v>6</v>
      </c>
      <c r="C41" s="131"/>
      <c r="D41" s="131"/>
      <c r="E41" s="131"/>
      <c r="F41" s="131"/>
      <c r="G41" s="113"/>
      <c r="H41" s="69" t="s">
        <v>17</v>
      </c>
      <c r="I41" s="70"/>
      <c r="J41" s="68"/>
      <c r="K41" s="132"/>
      <c r="L41" s="132"/>
      <c r="M41" s="132"/>
      <c r="N41" s="132"/>
      <c r="O41" s="132"/>
      <c r="P41" s="132"/>
      <c r="Q41" s="132"/>
      <c r="R41" s="132"/>
      <c r="S41" s="146"/>
      <c r="T41" s="76"/>
      <c r="AH41" s="4"/>
      <c r="AJ41" s="87"/>
      <c r="AK41" s="87"/>
      <c r="AL41" s="87"/>
      <c r="AM41" s="87"/>
    </row>
    <row r="42" spans="1:39" ht="18" customHeight="1">
      <c r="A42" s="72"/>
      <c r="B42" s="78"/>
      <c r="C42" s="79"/>
      <c r="D42" s="79"/>
      <c r="E42" s="79"/>
      <c r="F42" s="79"/>
      <c r="G42" s="134"/>
      <c r="H42" s="73" t="s">
        <v>17</v>
      </c>
      <c r="I42" s="74"/>
      <c r="J42" s="72"/>
      <c r="K42" s="81"/>
      <c r="L42" s="81"/>
      <c r="M42" s="81"/>
      <c r="N42" s="81"/>
      <c r="O42" s="81"/>
      <c r="P42" s="81"/>
      <c r="Q42" s="81"/>
      <c r="R42" s="126"/>
      <c r="S42" s="147"/>
      <c r="T42" s="76"/>
      <c r="AH42" s="4"/>
      <c r="AJ42" s="87"/>
      <c r="AK42" s="87"/>
      <c r="AL42" s="87"/>
      <c r="AM42" s="87"/>
    </row>
    <row r="43" spans="1:39" ht="18" customHeight="1">
      <c r="A43" s="72" t="s">
        <v>3</v>
      </c>
      <c r="B43" s="135" t="str">
        <f>B7</f>
        <v>Vigneshuaran, Akhilesh *</v>
      </c>
      <c r="C43" s="79"/>
      <c r="D43" s="79"/>
      <c r="E43" s="429">
        <f>D7</f>
        <v>1000</v>
      </c>
      <c r="F43" s="429"/>
      <c r="G43" s="137"/>
      <c r="H43" s="73">
        <v>8</v>
      </c>
      <c r="I43" s="74">
        <v>11</v>
      </c>
      <c r="J43" s="277" t="str">
        <f>B11</f>
        <v xml:space="preserve">Wu, Kelly </v>
      </c>
      <c r="K43" s="81"/>
      <c r="L43" s="81"/>
      <c r="M43" s="81"/>
      <c r="N43" s="81"/>
      <c r="O43" s="81"/>
      <c r="P43" s="429">
        <f>D11</f>
        <v>563</v>
      </c>
      <c r="Q43" s="429"/>
      <c r="R43" s="126"/>
      <c r="S43" s="138" t="s">
        <v>5</v>
      </c>
      <c r="T43" s="139"/>
      <c r="AH43" s="4"/>
      <c r="AJ43" s="87"/>
      <c r="AK43" s="87"/>
      <c r="AL43" s="87"/>
      <c r="AM43" s="87"/>
    </row>
    <row r="44" spans="1:39" ht="18" customHeight="1">
      <c r="A44" s="72"/>
      <c r="B44" s="78"/>
      <c r="C44" s="79"/>
      <c r="D44" s="79"/>
      <c r="E44" s="79"/>
      <c r="F44" s="79"/>
      <c r="G44" s="137"/>
      <c r="H44" s="73">
        <v>8</v>
      </c>
      <c r="I44" s="74">
        <v>11</v>
      </c>
      <c r="J44" s="80"/>
      <c r="K44" s="81"/>
      <c r="L44" s="81"/>
      <c r="M44" s="81"/>
      <c r="N44" s="81"/>
      <c r="O44" s="81"/>
      <c r="P44" s="81"/>
      <c r="Q44" s="81"/>
      <c r="R44" s="140"/>
      <c r="S44" s="141"/>
      <c r="T44" s="139"/>
      <c r="AH44" s="4"/>
      <c r="AJ44" s="87"/>
      <c r="AK44" s="87"/>
      <c r="AL44" s="87"/>
      <c r="AM44" s="87"/>
    </row>
    <row r="45" spans="1:39" ht="18" customHeight="1">
      <c r="A45" s="107" t="s">
        <v>10</v>
      </c>
      <c r="B45" s="142"/>
      <c r="C45" s="143"/>
      <c r="D45" s="143"/>
      <c r="E45" s="143"/>
      <c r="F45" s="143"/>
      <c r="G45" s="119"/>
      <c r="H45" s="84">
        <v>6</v>
      </c>
      <c r="I45" s="85">
        <v>11</v>
      </c>
      <c r="J45" s="144"/>
      <c r="K45" s="81"/>
      <c r="L45" s="81"/>
      <c r="M45" s="81"/>
      <c r="N45" s="81"/>
      <c r="O45" s="81"/>
      <c r="P45" s="81"/>
      <c r="Q45" s="81"/>
      <c r="R45" s="81"/>
      <c r="S45" s="147"/>
      <c r="T45" s="76"/>
      <c r="AH45" s="4"/>
      <c r="AJ45" s="87"/>
      <c r="AK45" s="87"/>
      <c r="AL45" s="87"/>
      <c r="AM45" s="87"/>
    </row>
    <row r="46" spans="1:39" ht="18" customHeight="1">
      <c r="A46" s="68"/>
      <c r="B46" s="130">
        <v>7</v>
      </c>
      <c r="C46" s="131"/>
      <c r="D46" s="131"/>
      <c r="E46" s="131"/>
      <c r="F46" s="131"/>
      <c r="G46" s="113"/>
      <c r="H46" s="69" t="s">
        <v>17</v>
      </c>
      <c r="I46" s="70"/>
      <c r="J46" s="68"/>
      <c r="K46" s="132"/>
      <c r="L46" s="132"/>
      <c r="M46" s="132"/>
      <c r="N46" s="132"/>
      <c r="O46" s="132"/>
      <c r="P46" s="132"/>
      <c r="Q46" s="132"/>
      <c r="R46" s="132"/>
      <c r="S46" s="146"/>
      <c r="T46" s="76"/>
      <c r="AH46" s="4"/>
      <c r="AJ46" s="87"/>
      <c r="AK46" s="87"/>
      <c r="AL46" s="87"/>
      <c r="AM46" s="87"/>
    </row>
    <row r="47" spans="1:39" ht="18" customHeight="1">
      <c r="A47" s="72"/>
      <c r="B47" s="78"/>
      <c r="C47" s="79"/>
      <c r="D47" s="79"/>
      <c r="E47" s="79"/>
      <c r="F47" s="79"/>
      <c r="G47" s="134"/>
      <c r="H47" s="73" t="s">
        <v>17</v>
      </c>
      <c r="I47" s="74"/>
      <c r="J47" s="72"/>
      <c r="K47" s="81"/>
      <c r="L47" s="81"/>
      <c r="M47" s="81"/>
      <c r="N47" s="81"/>
      <c r="O47" s="81"/>
      <c r="P47" s="81"/>
      <c r="Q47" s="81"/>
      <c r="R47" s="81"/>
      <c r="S47" s="147"/>
      <c r="T47" s="76"/>
      <c r="AH47" s="4"/>
      <c r="AJ47" s="87"/>
      <c r="AK47" s="87"/>
      <c r="AL47" s="87"/>
      <c r="AM47" s="87"/>
    </row>
    <row r="48" spans="1:39" ht="18" customHeight="1">
      <c r="A48" s="72" t="s">
        <v>2</v>
      </c>
      <c r="B48" s="135" t="str">
        <f>$B5</f>
        <v>Yang, Andrew</v>
      </c>
      <c r="C48" s="79"/>
      <c r="D48" s="79"/>
      <c r="E48" s="429">
        <f>D5</f>
        <v>1335</v>
      </c>
      <c r="F48" s="429"/>
      <c r="G48" s="137"/>
      <c r="H48" s="73">
        <v>11</v>
      </c>
      <c r="I48" s="74">
        <v>3</v>
      </c>
      <c r="J48" s="135" t="str">
        <f>B7</f>
        <v>Vigneshuaran, Akhilesh *</v>
      </c>
      <c r="K48" s="81"/>
      <c r="L48" s="81"/>
      <c r="M48" s="81"/>
      <c r="N48" s="81"/>
      <c r="O48" s="81"/>
      <c r="P48" s="429">
        <f>D7</f>
        <v>1000</v>
      </c>
      <c r="Q48" s="429"/>
      <c r="R48" s="140">
        <v>0</v>
      </c>
      <c r="S48" s="138" t="s">
        <v>3</v>
      </c>
      <c r="T48" s="139"/>
      <c r="AH48" s="4"/>
      <c r="AJ48" s="87"/>
      <c r="AK48" s="87"/>
      <c r="AL48" s="87"/>
      <c r="AM48" s="87"/>
    </row>
    <row r="49" spans="1:39" ht="18" customHeight="1">
      <c r="A49" s="72"/>
      <c r="B49" s="78"/>
      <c r="C49" s="79"/>
      <c r="D49" s="79"/>
      <c r="E49" s="79"/>
      <c r="F49" s="79"/>
      <c r="G49" s="137"/>
      <c r="H49" s="73">
        <v>11</v>
      </c>
      <c r="I49" s="74">
        <v>1</v>
      </c>
      <c r="J49" s="78"/>
      <c r="K49" s="81"/>
      <c r="L49" s="81"/>
      <c r="M49" s="81"/>
      <c r="N49" s="81"/>
      <c r="O49" s="81"/>
      <c r="P49" s="81"/>
      <c r="Q49" s="81"/>
      <c r="R49" s="140"/>
      <c r="S49" s="141"/>
      <c r="T49" s="139"/>
      <c r="AH49" s="4"/>
      <c r="AJ49" s="87"/>
      <c r="AK49" s="87"/>
      <c r="AL49" s="87"/>
      <c r="AM49" s="87"/>
    </row>
    <row r="50" spans="1:39" ht="18" customHeight="1">
      <c r="A50" s="107" t="s">
        <v>10</v>
      </c>
      <c r="B50" s="142"/>
      <c r="C50" s="143"/>
      <c r="D50" s="143"/>
      <c r="E50" s="143"/>
      <c r="F50" s="143"/>
      <c r="G50" s="119"/>
      <c r="H50" s="84">
        <v>11</v>
      </c>
      <c r="I50" s="85">
        <v>3</v>
      </c>
      <c r="J50" s="144"/>
      <c r="K50" s="103"/>
      <c r="L50" s="103"/>
      <c r="M50" s="103"/>
      <c r="N50" s="103"/>
      <c r="O50" s="103"/>
      <c r="P50" s="103"/>
      <c r="Q50" s="103"/>
      <c r="R50" s="103"/>
      <c r="S50" s="145"/>
      <c r="T50" s="76"/>
      <c r="AH50" s="4"/>
      <c r="AJ50" s="87"/>
      <c r="AK50" s="87"/>
      <c r="AL50" s="87"/>
      <c r="AM50" s="87"/>
    </row>
    <row r="51" spans="1:39" ht="18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H51" s="4"/>
      <c r="AJ51" s="87"/>
      <c r="AK51" s="87"/>
      <c r="AL51" s="87"/>
      <c r="AM51" s="87"/>
    </row>
    <row r="52" spans="1:39" ht="18" customHeight="1">
      <c r="A52" s="108"/>
      <c r="B52" s="148" t="str">
        <f>B15</f>
        <v>Under 10 Singles</v>
      </c>
      <c r="C52" s="148"/>
      <c r="D52" s="148"/>
      <c r="E52" s="148"/>
      <c r="F52" s="148"/>
      <c r="G52" s="148"/>
      <c r="H52" s="149" t="str">
        <f>H15</f>
        <v>Group</v>
      </c>
      <c r="I52" s="148">
        <f>D3</f>
        <v>1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H52" s="4"/>
      <c r="AJ52" s="87"/>
      <c r="AK52" s="87"/>
      <c r="AL52" s="87"/>
      <c r="AM52" s="87"/>
    </row>
    <row r="53" spans="1:39" ht="18" customHeight="1">
      <c r="A53" s="68"/>
      <c r="B53" s="130">
        <v>8</v>
      </c>
      <c r="C53" s="131"/>
      <c r="D53" s="131"/>
      <c r="E53" s="131"/>
      <c r="F53" s="131"/>
      <c r="G53" s="113"/>
      <c r="H53" s="69" t="s">
        <v>17</v>
      </c>
      <c r="I53" s="70"/>
      <c r="J53" s="68"/>
      <c r="K53" s="132"/>
      <c r="L53" s="132"/>
      <c r="M53" s="132"/>
      <c r="N53" s="132"/>
      <c r="O53" s="132"/>
      <c r="P53" s="132"/>
      <c r="Q53" s="132"/>
      <c r="R53" s="132"/>
      <c r="S53" s="146"/>
      <c r="T53" s="76"/>
      <c r="AH53" s="4"/>
      <c r="AJ53" s="87"/>
      <c r="AK53" s="87"/>
      <c r="AL53" s="87"/>
      <c r="AM53" s="87"/>
    </row>
    <row r="54" spans="1:39" ht="18" customHeight="1">
      <c r="A54" s="72"/>
      <c r="B54" s="78"/>
      <c r="C54" s="79"/>
      <c r="D54" s="79"/>
      <c r="E54" s="79"/>
      <c r="F54" s="79"/>
      <c r="G54" s="134"/>
      <c r="H54" s="73" t="s">
        <v>17</v>
      </c>
      <c r="I54" s="74"/>
      <c r="J54" s="72"/>
      <c r="K54" s="81"/>
      <c r="L54" s="81"/>
      <c r="M54" s="81"/>
      <c r="N54" s="81"/>
      <c r="O54" s="81"/>
      <c r="P54" s="81"/>
      <c r="Q54" s="81"/>
      <c r="R54" s="81"/>
      <c r="S54" s="147"/>
      <c r="T54" s="76"/>
      <c r="AH54" s="4"/>
      <c r="AJ54" s="87"/>
      <c r="AK54" s="87"/>
      <c r="AL54" s="87"/>
      <c r="AM54" s="87"/>
    </row>
    <row r="55" spans="1:39" ht="18" customHeight="1">
      <c r="A55" s="72" t="s">
        <v>5</v>
      </c>
      <c r="B55" s="135" t="str">
        <f>B11</f>
        <v xml:space="preserve">Wu, Kelly </v>
      </c>
      <c r="C55" s="81"/>
      <c r="D55" s="81"/>
      <c r="E55" s="429">
        <f>D11</f>
        <v>563</v>
      </c>
      <c r="F55" s="429"/>
      <c r="G55" s="137"/>
      <c r="H55" s="73">
        <v>4</v>
      </c>
      <c r="I55" s="74">
        <v>11</v>
      </c>
      <c r="J55" s="277" t="str">
        <f>B13</f>
        <v>Desai, Kedar *</v>
      </c>
      <c r="K55" s="81"/>
      <c r="L55" s="81"/>
      <c r="M55" s="81"/>
      <c r="N55" s="81"/>
      <c r="O55" s="81"/>
      <c r="P55" s="429">
        <f>D13</f>
        <v>460</v>
      </c>
      <c r="Q55" s="429"/>
      <c r="R55" s="140"/>
      <c r="S55" s="138" t="s">
        <v>14</v>
      </c>
      <c r="T55" s="139"/>
      <c r="AH55" s="4"/>
      <c r="AJ55" s="87"/>
      <c r="AK55" s="87"/>
      <c r="AL55" s="87"/>
      <c r="AM55" s="87"/>
    </row>
    <row r="56" spans="1:39" ht="18" customHeight="1">
      <c r="A56" s="72"/>
      <c r="B56" s="80"/>
      <c r="C56" s="81"/>
      <c r="D56" s="81"/>
      <c r="E56" s="81"/>
      <c r="F56" s="81"/>
      <c r="G56" s="137"/>
      <c r="H56" s="73">
        <v>8</v>
      </c>
      <c r="I56" s="74">
        <v>11</v>
      </c>
      <c r="J56" s="78"/>
      <c r="K56" s="81"/>
      <c r="L56" s="81"/>
      <c r="M56" s="81"/>
      <c r="N56" s="81"/>
      <c r="O56" s="81"/>
      <c r="P56" s="81"/>
      <c r="Q56" s="81"/>
      <c r="R56" s="140"/>
      <c r="S56" s="141"/>
      <c r="T56" s="139"/>
      <c r="AH56" s="4"/>
      <c r="AJ56" s="87"/>
      <c r="AK56" s="87"/>
      <c r="AL56" s="87"/>
      <c r="AM56" s="87"/>
    </row>
    <row r="57" spans="1:39" ht="18" customHeight="1">
      <c r="A57" s="86" t="s">
        <v>10</v>
      </c>
      <c r="B57" s="142"/>
      <c r="C57" s="143"/>
      <c r="D57" s="143"/>
      <c r="E57" s="143"/>
      <c r="F57" s="143"/>
      <c r="G57" s="119"/>
      <c r="H57" s="84">
        <v>5</v>
      </c>
      <c r="I57" s="85">
        <v>11</v>
      </c>
      <c r="J57" s="144"/>
      <c r="K57" s="103"/>
      <c r="L57" s="103"/>
      <c r="M57" s="103"/>
      <c r="N57" s="103"/>
      <c r="O57" s="103"/>
      <c r="P57" s="103"/>
      <c r="Q57" s="103"/>
      <c r="R57" s="103"/>
      <c r="S57" s="145"/>
      <c r="T57" s="76"/>
      <c r="AH57" s="4"/>
      <c r="AJ57" s="87"/>
      <c r="AK57" s="87"/>
      <c r="AL57" s="87"/>
      <c r="AM57" s="87"/>
    </row>
    <row r="58" spans="1:39" ht="18" customHeight="1">
      <c r="A58" s="72"/>
      <c r="B58" s="130">
        <v>9</v>
      </c>
      <c r="C58" s="131"/>
      <c r="D58" s="131"/>
      <c r="E58" s="131"/>
      <c r="F58" s="131"/>
      <c r="G58" s="113"/>
      <c r="H58" s="69" t="s">
        <v>17</v>
      </c>
      <c r="I58" s="70"/>
      <c r="J58" s="68"/>
      <c r="K58" s="132"/>
      <c r="L58" s="132"/>
      <c r="M58" s="132"/>
      <c r="N58" s="132"/>
      <c r="O58" s="132"/>
      <c r="P58" s="132"/>
      <c r="Q58" s="132"/>
      <c r="R58" s="150"/>
      <c r="S58" s="146"/>
      <c r="T58" s="76"/>
      <c r="AH58" s="4"/>
      <c r="AJ58" s="87"/>
      <c r="AK58" s="87"/>
      <c r="AL58" s="87"/>
      <c r="AM58" s="87"/>
    </row>
    <row r="59" spans="1:39" ht="18" customHeight="1">
      <c r="A59" s="72"/>
      <c r="B59" s="78"/>
      <c r="C59" s="79"/>
      <c r="D59" s="79"/>
      <c r="E59" s="79"/>
      <c r="F59" s="79"/>
      <c r="G59" s="134"/>
      <c r="H59" s="73" t="s">
        <v>17</v>
      </c>
      <c r="I59" s="74"/>
      <c r="J59" s="72"/>
      <c r="K59" s="81"/>
      <c r="L59" s="81"/>
      <c r="M59" s="81"/>
      <c r="N59" s="81"/>
      <c r="O59" s="81"/>
      <c r="P59" s="81"/>
      <c r="Q59" s="81"/>
      <c r="R59" s="126"/>
      <c r="S59" s="147"/>
      <c r="T59" s="76"/>
      <c r="AH59" s="4"/>
      <c r="AJ59" s="87"/>
      <c r="AK59" s="87"/>
      <c r="AL59" s="87"/>
      <c r="AM59" s="87"/>
    </row>
    <row r="60" spans="1:39" ht="18" customHeight="1">
      <c r="A60" s="72" t="s">
        <v>2</v>
      </c>
      <c r="B60" s="135" t="str">
        <f>$B5</f>
        <v>Yang, Andrew</v>
      </c>
      <c r="C60" s="81"/>
      <c r="D60" s="81"/>
      <c r="E60" s="429">
        <f>D5</f>
        <v>1335</v>
      </c>
      <c r="F60" s="429"/>
      <c r="G60" s="137"/>
      <c r="H60" s="73">
        <v>11</v>
      </c>
      <c r="I60" s="74">
        <v>6</v>
      </c>
      <c r="J60" s="135" t="str">
        <f>B13</f>
        <v>Desai, Kedar *</v>
      </c>
      <c r="K60" s="81"/>
      <c r="L60" s="81"/>
      <c r="M60" s="81"/>
      <c r="N60" s="81"/>
      <c r="O60" s="81"/>
      <c r="P60" s="429">
        <f>D13</f>
        <v>460</v>
      </c>
      <c r="Q60" s="429"/>
      <c r="R60" s="137">
        <v>0</v>
      </c>
      <c r="S60" s="138" t="s">
        <v>14</v>
      </c>
      <c r="T60" s="139"/>
      <c r="AH60" s="4"/>
      <c r="AJ60" s="87"/>
      <c r="AK60" s="87"/>
      <c r="AL60" s="87"/>
      <c r="AM60" s="87"/>
    </row>
    <row r="61" spans="1:39" ht="18" customHeight="1">
      <c r="A61" s="72"/>
      <c r="B61" s="80"/>
      <c r="C61" s="81"/>
      <c r="D61" s="81"/>
      <c r="E61" s="81"/>
      <c r="F61" s="81"/>
      <c r="G61" s="137"/>
      <c r="H61" s="73">
        <v>12</v>
      </c>
      <c r="I61" s="74">
        <v>10</v>
      </c>
      <c r="J61" s="78"/>
      <c r="K61" s="81"/>
      <c r="L61" s="81"/>
      <c r="M61" s="81"/>
      <c r="N61" s="81"/>
      <c r="O61" s="81"/>
      <c r="P61" s="81"/>
      <c r="Q61" s="81"/>
      <c r="R61" s="137"/>
      <c r="S61" s="141"/>
      <c r="T61" s="139"/>
      <c r="AH61" s="4"/>
      <c r="AJ61" s="87"/>
      <c r="AK61" s="87"/>
      <c r="AL61" s="87"/>
      <c r="AM61" s="87"/>
    </row>
    <row r="62" spans="1:39" ht="18" customHeight="1">
      <c r="A62" s="107" t="s">
        <v>10</v>
      </c>
      <c r="B62" s="142"/>
      <c r="C62" s="143"/>
      <c r="D62" s="143"/>
      <c r="E62" s="143"/>
      <c r="F62" s="143"/>
      <c r="G62" s="119"/>
      <c r="H62" s="84">
        <v>11</v>
      </c>
      <c r="I62" s="85">
        <v>7</v>
      </c>
      <c r="J62" s="144"/>
      <c r="K62" s="103"/>
      <c r="L62" s="103"/>
      <c r="M62" s="103"/>
      <c r="N62" s="103"/>
      <c r="O62" s="103"/>
      <c r="P62" s="103"/>
      <c r="Q62" s="103"/>
      <c r="R62" s="125"/>
      <c r="S62" s="145"/>
      <c r="T62" s="76"/>
      <c r="AH62" s="4"/>
      <c r="AJ62" s="87"/>
      <c r="AK62" s="87"/>
      <c r="AL62" s="87"/>
      <c r="AM62" s="87"/>
    </row>
    <row r="63" spans="1:39" ht="18" customHeight="1">
      <c r="A63" s="68"/>
      <c r="B63" s="130">
        <v>10</v>
      </c>
      <c r="C63" s="131"/>
      <c r="D63" s="131"/>
      <c r="E63" s="131"/>
      <c r="F63" s="131"/>
      <c r="G63" s="113"/>
      <c r="H63" s="69" t="s">
        <v>17</v>
      </c>
      <c r="I63" s="70"/>
      <c r="J63" s="68"/>
      <c r="K63" s="132"/>
      <c r="L63" s="132"/>
      <c r="M63" s="132"/>
      <c r="N63" s="132"/>
      <c r="O63" s="132"/>
      <c r="P63" s="132"/>
      <c r="Q63" s="132"/>
      <c r="R63" s="150"/>
      <c r="S63" s="146"/>
      <c r="T63" s="76"/>
      <c r="AH63" s="4"/>
      <c r="AJ63" s="87"/>
      <c r="AK63" s="87"/>
      <c r="AL63" s="87"/>
      <c r="AM63" s="87"/>
    </row>
    <row r="64" spans="1:39" ht="18" customHeight="1">
      <c r="A64" s="72"/>
      <c r="B64" s="78"/>
      <c r="C64" s="79"/>
      <c r="D64" s="79"/>
      <c r="E64" s="79"/>
      <c r="F64" s="79"/>
      <c r="G64" s="134"/>
      <c r="H64" s="73">
        <v>6</v>
      </c>
      <c r="I64" s="74">
        <v>11</v>
      </c>
      <c r="J64" s="72"/>
      <c r="K64" s="81"/>
      <c r="L64" s="81"/>
      <c r="M64" s="81"/>
      <c r="N64" s="81"/>
      <c r="O64" s="81"/>
      <c r="P64" s="81"/>
      <c r="Q64" s="81"/>
      <c r="R64" s="126"/>
      <c r="S64" s="147"/>
      <c r="T64" s="76"/>
      <c r="AH64" s="4"/>
      <c r="AJ64" s="87"/>
      <c r="AK64" s="87"/>
      <c r="AL64" s="87"/>
      <c r="AM64" s="87"/>
    </row>
    <row r="65" spans="1:39" ht="18" customHeight="1">
      <c r="A65" s="72" t="s">
        <v>3</v>
      </c>
      <c r="B65" s="277" t="str">
        <f>B7</f>
        <v>Vigneshuaran, Akhilesh *</v>
      </c>
      <c r="C65" s="79"/>
      <c r="D65" s="79"/>
      <c r="E65" s="429">
        <f>D7</f>
        <v>1000</v>
      </c>
      <c r="F65" s="429"/>
      <c r="G65" s="137"/>
      <c r="H65" s="73">
        <v>11</v>
      </c>
      <c r="I65" s="74">
        <v>5</v>
      </c>
      <c r="J65" s="277" t="str">
        <f>B9</f>
        <v xml:space="preserve">Ji, Andrew </v>
      </c>
      <c r="K65" s="81"/>
      <c r="L65" s="81"/>
      <c r="M65" s="81"/>
      <c r="N65" s="81"/>
      <c r="O65" s="81"/>
      <c r="P65" s="429">
        <f>D9</f>
        <v>837</v>
      </c>
      <c r="Q65" s="429"/>
      <c r="R65" s="126"/>
      <c r="S65" s="138" t="s">
        <v>4</v>
      </c>
      <c r="T65" s="139"/>
      <c r="AH65" s="4"/>
      <c r="AJ65" s="87"/>
      <c r="AK65" s="87"/>
      <c r="AL65" s="87"/>
      <c r="AM65" s="87"/>
    </row>
    <row r="66" spans="1:39" ht="18" customHeight="1">
      <c r="A66" s="72"/>
      <c r="B66" s="78"/>
      <c r="C66" s="79"/>
      <c r="D66" s="79"/>
      <c r="E66" s="79"/>
      <c r="F66" s="79"/>
      <c r="G66" s="137"/>
      <c r="H66" s="73">
        <v>12</v>
      </c>
      <c r="I66" s="74">
        <v>10</v>
      </c>
      <c r="J66" s="80"/>
      <c r="K66" s="81"/>
      <c r="L66" s="81"/>
      <c r="M66" s="81"/>
      <c r="N66" s="81"/>
      <c r="O66" s="81"/>
      <c r="P66" s="81"/>
      <c r="Q66" s="81"/>
      <c r="R66" s="137"/>
      <c r="S66" s="151"/>
      <c r="T66" s="139"/>
      <c r="AH66" s="4"/>
      <c r="AJ66" s="87"/>
      <c r="AK66" s="87"/>
      <c r="AL66" s="87"/>
      <c r="AM66" s="87"/>
    </row>
    <row r="67" spans="1:39" ht="18" customHeight="1">
      <c r="A67" s="107" t="s">
        <v>10</v>
      </c>
      <c r="B67" s="142"/>
      <c r="C67" s="143"/>
      <c r="D67" s="143"/>
      <c r="E67" s="143"/>
      <c r="F67" s="143"/>
      <c r="G67" s="119"/>
      <c r="H67" s="84">
        <v>7</v>
      </c>
      <c r="I67" s="85">
        <v>11</v>
      </c>
      <c r="J67" s="144"/>
      <c r="K67" s="103"/>
      <c r="L67" s="103"/>
      <c r="M67" s="103"/>
      <c r="N67" s="103"/>
      <c r="O67" s="103"/>
      <c r="P67" s="103"/>
      <c r="Q67" s="103"/>
      <c r="R67" s="125"/>
      <c r="S67" s="152"/>
      <c r="T67" s="76"/>
      <c r="AH67" s="4"/>
      <c r="AJ67" s="87"/>
      <c r="AK67" s="87"/>
      <c r="AL67" s="87"/>
      <c r="AM67" s="87"/>
    </row>
    <row r="68" spans="1:39">
      <c r="AJ68" s="87"/>
      <c r="AK68" s="87"/>
      <c r="AL68" s="87"/>
      <c r="AM68" s="87"/>
    </row>
    <row r="69" spans="1:39" ht="23" customHeight="1">
      <c r="B69" s="121" t="str">
        <f>B1</f>
        <v>Under 10 Singles</v>
      </c>
      <c r="C69" s="121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9">
      <c r="B70" s="122"/>
      <c r="C70" s="122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K70" s="4" t="s">
        <v>13</v>
      </c>
    </row>
    <row r="71" spans="1:39">
      <c r="B71" s="123"/>
      <c r="C71" s="123" t="s">
        <v>1</v>
      </c>
      <c r="D71" s="2">
        <v>2</v>
      </c>
      <c r="E71" s="11"/>
      <c r="F71" s="11" t="s">
        <v>2</v>
      </c>
      <c r="G71" s="11"/>
      <c r="H71" s="11"/>
      <c r="I71" s="11" t="s">
        <v>3</v>
      </c>
      <c r="J71" s="124"/>
      <c r="K71" s="11"/>
      <c r="L71" s="11" t="s">
        <v>4</v>
      </c>
      <c r="M71" s="124"/>
      <c r="N71" s="11"/>
      <c r="O71" s="11" t="s">
        <v>5</v>
      </c>
      <c r="P71" s="124" t="s">
        <v>10</v>
      </c>
      <c r="Q71" s="124"/>
      <c r="R71" s="124" t="s">
        <v>14</v>
      </c>
      <c r="S71" s="124" t="s">
        <v>10</v>
      </c>
      <c r="T71" s="9" t="s">
        <v>2</v>
      </c>
      <c r="U71" s="10"/>
      <c r="V71" s="9" t="s">
        <v>3</v>
      </c>
      <c r="W71" s="10"/>
      <c r="X71" s="9" t="s">
        <v>4</v>
      </c>
      <c r="Y71" s="10"/>
      <c r="Z71" s="9" t="s">
        <v>5</v>
      </c>
      <c r="AA71" s="10"/>
      <c r="AB71" s="9" t="s">
        <v>14</v>
      </c>
      <c r="AC71" s="10"/>
      <c r="AD71" s="88" t="s">
        <v>6</v>
      </c>
      <c r="AE71" s="89" t="s">
        <v>7</v>
      </c>
      <c r="AF71" s="83" t="s">
        <v>8</v>
      </c>
      <c r="AG71" s="88" t="s">
        <v>15</v>
      </c>
      <c r="AH71" s="88" t="s">
        <v>16</v>
      </c>
      <c r="AI71" s="75"/>
    </row>
    <row r="72" spans="1:39" ht="17" customHeight="1">
      <c r="B72" s="14">
        <v>93465</v>
      </c>
      <c r="C72" s="15"/>
      <c r="D72" s="16" t="s">
        <v>50</v>
      </c>
      <c r="E72" s="17"/>
      <c r="F72" s="18"/>
      <c r="G72" s="18"/>
      <c r="H72" s="19" t="str">
        <f>IF(J73&lt;0,"L",IF(J73&gt;0,"W", ))</f>
        <v>W</v>
      </c>
      <c r="I72" s="20">
        <f>IF($I126&lt;$H126,$I126, -$H126)</f>
        <v>0</v>
      </c>
      <c r="J72" s="21">
        <f>IF($I127&lt;$H127,$I127, -$H127)</f>
        <v>0</v>
      </c>
      <c r="K72" s="19" t="str">
        <f>IF(M73&lt;0,"L",IF(M73&gt;0,"W", ))</f>
        <v>W</v>
      </c>
      <c r="L72" s="20">
        <f>IF($I114&lt;$H114,$I114, -$H114)</f>
        <v>0</v>
      </c>
      <c r="M72" s="21">
        <f>IF($I115&lt;$H115,$I115, -$H115)</f>
        <v>0</v>
      </c>
      <c r="N72" s="19" t="str">
        <f>IF(P73&lt;0,"L",IF(P73&gt;0,"W", ))</f>
        <v>W</v>
      </c>
      <c r="O72" s="20">
        <f>IF($I104&lt;$H104,$I104, -$H104)</f>
        <v>0</v>
      </c>
      <c r="P72" s="21">
        <f>IF($I105&lt;$H105,$I105, -$H105)</f>
        <v>0</v>
      </c>
      <c r="Q72" s="19" t="str">
        <f>IF(S73&lt;0,"L",IF(S73&gt;0,"W", ))</f>
        <v>W</v>
      </c>
      <c r="R72" s="20">
        <f>IF($I94&lt;$H94,$I94, -$H94)</f>
        <v>0</v>
      </c>
      <c r="S72" s="21">
        <f>IF($I95&lt;$H95,$I95, -$H95)</f>
        <v>6</v>
      </c>
      <c r="T72" s="23"/>
      <c r="U72" s="24"/>
      <c r="V72" s="25">
        <f>IF(H72="W",2, )</f>
        <v>2</v>
      </c>
      <c r="W72" s="26">
        <f>IF(J73&lt;0, 1, )</f>
        <v>0</v>
      </c>
      <c r="X72" s="25">
        <f>IF(K72="W",2, )</f>
        <v>2</v>
      </c>
      <c r="Y72" s="26">
        <f>IF(M73&lt;0, 1, )</f>
        <v>0</v>
      </c>
      <c r="Z72" s="25">
        <f>IF(N72="W",2, )</f>
        <v>2</v>
      </c>
      <c r="AA72" s="26">
        <f>IF(P73&lt;0, 1, )</f>
        <v>0</v>
      </c>
      <c r="AB72" s="25">
        <f>IF(Q72="W",2, )</f>
        <v>2</v>
      </c>
      <c r="AC72" s="26">
        <f>IF(S73&lt;0, 1, )</f>
        <v>0</v>
      </c>
      <c r="AD72" s="27">
        <f>SUM(T72:AC72)</f>
        <v>8</v>
      </c>
      <c r="AE72" s="47"/>
      <c r="AF72" s="45"/>
      <c r="AG72" s="26"/>
      <c r="AH72" s="26"/>
      <c r="AI72" s="76"/>
      <c r="AK72" s="4">
        <f>B72</f>
        <v>93465</v>
      </c>
      <c r="AM72" s="11" t="str">
        <f>D72</f>
        <v>E.C. Sports</v>
      </c>
    </row>
    <row r="73" spans="1:39" ht="17" customHeight="1">
      <c r="A73" s="125" t="s">
        <v>2</v>
      </c>
      <c r="B73" s="31" t="s">
        <v>49</v>
      </c>
      <c r="C73" s="32"/>
      <c r="D73" s="33">
        <v>1246</v>
      </c>
      <c r="E73" s="34"/>
      <c r="F73" s="35"/>
      <c r="G73" s="35"/>
      <c r="H73" s="36">
        <f>IF($I128&lt;$H128,$I128, -$H128)</f>
        <v>4</v>
      </c>
      <c r="I73" s="37">
        <f>IF($I129&lt;$H129,$I129, -$H129)</f>
        <v>9</v>
      </c>
      <c r="J73" s="37">
        <f>IF($I130&lt;$H130,$I130, -$H130)</f>
        <v>6</v>
      </c>
      <c r="K73" s="36">
        <f>IF($I116&lt;$H116,$I116, -$H116)</f>
        <v>9</v>
      </c>
      <c r="L73" s="37">
        <f>IF($I117&lt;$H117,$I117, -$H117)</f>
        <v>7</v>
      </c>
      <c r="M73" s="37">
        <f>IF($I118&lt;$H118,$I118, -$H118)</f>
        <v>12</v>
      </c>
      <c r="N73" s="36">
        <f>IF($I106&lt;$H106,$I106, -$H106)</f>
        <v>6</v>
      </c>
      <c r="O73" s="37">
        <f>IF($I107&lt;$H107,$I107, -$H107)</f>
        <v>8</v>
      </c>
      <c r="P73" s="37">
        <f>IF($I108&lt;$H108,$I108, -$H108)</f>
        <v>5</v>
      </c>
      <c r="Q73" s="36">
        <f>IF($I96&lt;$H96,$I96, -$H96)</f>
        <v>3</v>
      </c>
      <c r="R73" s="37">
        <f>IF($I97&lt;$H97,$I97, -$H97)</f>
        <v>-8</v>
      </c>
      <c r="S73" s="37">
        <f>IF($I98&lt;$H98,$I98, -$H98)</f>
        <v>6</v>
      </c>
      <c r="T73" s="39"/>
      <c r="U73" s="40"/>
      <c r="V73" s="41"/>
      <c r="W73" s="30"/>
      <c r="X73" s="41"/>
      <c r="Y73" s="30"/>
      <c r="Z73" s="41"/>
      <c r="AA73" s="30"/>
      <c r="AB73" s="41"/>
      <c r="AC73" s="30"/>
      <c r="AD73" s="42"/>
      <c r="AE73" s="51"/>
      <c r="AF73" s="30"/>
      <c r="AG73" s="62"/>
      <c r="AH73" s="62"/>
      <c r="AI73" s="76"/>
      <c r="AJ73" s="6">
        <v>1</v>
      </c>
      <c r="AK73" s="4" t="str">
        <f t="shared" ref="AK73:AK81" si="0">B73</f>
        <v xml:space="preserve">Wang, Cody </v>
      </c>
      <c r="AM73" s="4">
        <f t="shared" ref="AM73:AM81" si="1">D73</f>
        <v>1246</v>
      </c>
    </row>
    <row r="74" spans="1:39" ht="17" customHeight="1">
      <c r="A74" s="126"/>
      <c r="B74" s="14">
        <v>93466</v>
      </c>
      <c r="C74" s="15"/>
      <c r="D74" s="16">
        <v>0</v>
      </c>
      <c r="E74" s="19" t="str">
        <f>IF(G75&lt;0,"L",IF(G75&gt;0,"W", ))</f>
        <v>L</v>
      </c>
      <c r="F74" s="20">
        <f>-I72</f>
        <v>0</v>
      </c>
      <c r="G74" s="46">
        <f>-J72</f>
        <v>0</v>
      </c>
      <c r="H74" s="17"/>
      <c r="I74" s="18"/>
      <c r="J74" s="18"/>
      <c r="K74" s="19" t="str">
        <f>IF(M75&lt;0,"L",IF(M75&gt;0,"W", ))</f>
        <v>L</v>
      </c>
      <c r="L74" s="20">
        <f>IF($I99&lt;$H99,$I99, -$H99)</f>
        <v>10</v>
      </c>
      <c r="M74" s="21">
        <f>IF($I100&lt;$H100,$I100, -$H100)</f>
        <v>-7</v>
      </c>
      <c r="N74" s="19" t="str">
        <f>IF(P75&lt;0,"L",IF(P75&gt;0,"W", ))</f>
        <v>L</v>
      </c>
      <c r="O74" s="20">
        <f>IF($I121&lt;$H121,$I121, -$H121)</f>
        <v>-8</v>
      </c>
      <c r="P74" s="21">
        <f>IF($I122&lt;$H122,$I122, -$H122)</f>
        <v>-14</v>
      </c>
      <c r="Q74" s="19" t="str">
        <f>IF(S75&lt;0,"L",IF(S75&gt;0,"W", ))</f>
        <v>W</v>
      </c>
      <c r="R74" s="20">
        <f>IF($I84&lt;$H84,$I84, -$H84)</f>
        <v>0</v>
      </c>
      <c r="S74" s="21">
        <f>IF($I85&lt;$H85,$I85, -$H85)</f>
        <v>0</v>
      </c>
      <c r="T74" s="47">
        <f>IF(E74="W",2, )</f>
        <v>0</v>
      </c>
      <c r="U74" s="26">
        <f>IF(G75&lt;0, 1, )</f>
        <v>1</v>
      </c>
      <c r="V74" s="23"/>
      <c r="W74" s="24"/>
      <c r="X74" s="25">
        <f>IF(K74="W",2, )</f>
        <v>0</v>
      </c>
      <c r="Y74" s="26">
        <f>IF(M75&lt;0, 1, )</f>
        <v>1</v>
      </c>
      <c r="Z74" s="25">
        <f>IF(N74="W",2, )</f>
        <v>0</v>
      </c>
      <c r="AA74" s="26">
        <f>IF(P75&lt;0, 1, )</f>
        <v>1</v>
      </c>
      <c r="AB74" s="25">
        <f>IF(Q74="W",2, )</f>
        <v>2</v>
      </c>
      <c r="AC74" s="26">
        <f>IF(S75&lt;0, 1, )</f>
        <v>0</v>
      </c>
      <c r="AD74" s="27">
        <f>SUM(T74:AC74)</f>
        <v>5</v>
      </c>
      <c r="AE74" s="127"/>
      <c r="AF74" s="45"/>
      <c r="AG74" s="26"/>
      <c r="AH74" s="26"/>
      <c r="AI74" s="76"/>
      <c r="AJ74" s="6"/>
      <c r="AK74" s="4">
        <f t="shared" si="0"/>
        <v>93466</v>
      </c>
      <c r="AM74" s="11">
        <f t="shared" si="1"/>
        <v>0</v>
      </c>
    </row>
    <row r="75" spans="1:39" ht="17" customHeight="1">
      <c r="A75" s="125" t="s">
        <v>3</v>
      </c>
      <c r="B75" s="31" t="s">
        <v>51</v>
      </c>
      <c r="C75" s="32"/>
      <c r="D75" s="33">
        <v>1198</v>
      </c>
      <c r="E75" s="49">
        <f>-H73</f>
        <v>-4</v>
      </c>
      <c r="F75" s="50">
        <f>-I73</f>
        <v>-9</v>
      </c>
      <c r="G75" s="26">
        <f>-J73</f>
        <v>-6</v>
      </c>
      <c r="H75" s="34"/>
      <c r="I75" s="35"/>
      <c r="J75" s="35"/>
      <c r="K75" s="36">
        <f>IF($I101&lt;$H101,$I101, -$H101)</f>
        <v>-9</v>
      </c>
      <c r="L75" s="37">
        <f>IF($I102&lt;$H102,$I102, -$H102)</f>
        <v>16</v>
      </c>
      <c r="M75" s="37">
        <f>IF($I103&lt;$H103,$I103, -$H103)</f>
        <v>-9</v>
      </c>
      <c r="N75" s="36">
        <f>IF($I123&lt;$H123,$I123, -$H123)</f>
        <v>8</v>
      </c>
      <c r="O75" s="37">
        <f>IF($I124&lt;$H124,$I124, -$H124)</f>
        <v>7</v>
      </c>
      <c r="P75" s="37">
        <f>IF($I125&lt;$H125,$I125, -$H125)</f>
        <v>-9</v>
      </c>
      <c r="Q75" s="36">
        <f>IF($I86&lt;$H86,$I86, -$H86)</f>
        <v>7</v>
      </c>
      <c r="R75" s="37">
        <f>IF($I87&lt;$H87,$I87, -$H87)</f>
        <v>7</v>
      </c>
      <c r="S75" s="37">
        <f>IF($I88&lt;$H88,$I88, -$H88)</f>
        <v>6</v>
      </c>
      <c r="T75" s="51"/>
      <c r="U75" s="30"/>
      <c r="V75" s="39"/>
      <c r="W75" s="40"/>
      <c r="X75" s="41"/>
      <c r="Y75" s="30"/>
      <c r="Z75" s="41"/>
      <c r="AA75" s="30"/>
      <c r="AB75" s="41"/>
      <c r="AC75" s="30"/>
      <c r="AD75" s="42"/>
      <c r="AE75" s="51"/>
      <c r="AF75" s="30"/>
      <c r="AG75" s="62"/>
      <c r="AH75" s="62"/>
      <c r="AI75" s="76"/>
      <c r="AJ75" s="6">
        <v>2</v>
      </c>
      <c r="AK75" s="4" t="str">
        <f t="shared" si="0"/>
        <v xml:space="preserve">Fu, David </v>
      </c>
      <c r="AM75" s="4">
        <f t="shared" si="1"/>
        <v>1198</v>
      </c>
    </row>
    <row r="76" spans="1:39" ht="17" customHeight="1">
      <c r="A76" s="126"/>
      <c r="B76" s="14">
        <v>94276</v>
      </c>
      <c r="C76" s="15"/>
      <c r="D76" s="16" t="s">
        <v>48</v>
      </c>
      <c r="E76" s="19" t="str">
        <f>IF(G77&lt;0,"L",IF(G77&gt;0,"W", ))</f>
        <v>L</v>
      </c>
      <c r="F76" s="20">
        <f>-L72</f>
        <v>0</v>
      </c>
      <c r="G76" s="46">
        <f>-M72</f>
        <v>0</v>
      </c>
      <c r="H76" s="19" t="str">
        <f>IF(J77&lt;0,"L",IF(J77&gt;0,"W", ))</f>
        <v>W</v>
      </c>
      <c r="I76" s="20">
        <f>-L74</f>
        <v>-10</v>
      </c>
      <c r="J76" s="46">
        <f>-M74</f>
        <v>7</v>
      </c>
      <c r="K76" s="17"/>
      <c r="L76" s="18"/>
      <c r="M76" s="18"/>
      <c r="N76" s="19" t="str">
        <f>IF(P77&lt;0,"L",IF(P77&gt;0,"W", ))</f>
        <v>L</v>
      </c>
      <c r="O76" s="20">
        <f>IF($I89&lt;$H89,$I89, -$H89)</f>
        <v>0</v>
      </c>
      <c r="P76" s="21">
        <f>IF($I90&lt;$H90,$I90, -$H90)</f>
        <v>-8</v>
      </c>
      <c r="Q76" s="19" t="str">
        <f>IF(S77&lt;0,"L",IF(S77&gt;0,"W", ))</f>
        <v>W</v>
      </c>
      <c r="R76" s="20">
        <f>IF($I109&lt;$H109,$I109, -$H109)</f>
        <v>0</v>
      </c>
      <c r="S76" s="21">
        <f>IF($I110&lt;$H110,$I110, -$H110)</f>
        <v>5</v>
      </c>
      <c r="T76" s="47">
        <f>IF(E76="W",2, )</f>
        <v>0</v>
      </c>
      <c r="U76" s="26">
        <f>IF(G77&lt;0, 1, )</f>
        <v>1</v>
      </c>
      <c r="V76" s="25">
        <f>IF(H76="W",2, )</f>
        <v>2</v>
      </c>
      <c r="W76" s="26">
        <f>IF(J77&lt;0, 1, )</f>
        <v>0</v>
      </c>
      <c r="X76" s="23"/>
      <c r="Y76" s="24"/>
      <c r="Z76" s="25">
        <f>IF(N76="W",2, )</f>
        <v>0</v>
      </c>
      <c r="AA76" s="26">
        <f>IF(P77&lt;0, 1, )</f>
        <v>1</v>
      </c>
      <c r="AB76" s="25">
        <f>IF(Q76="W",2, )</f>
        <v>2</v>
      </c>
      <c r="AC76" s="26">
        <f>IF(S77&lt;0, 1, )</f>
        <v>0</v>
      </c>
      <c r="AD76" s="27">
        <f>SUM(T76:AC76)</f>
        <v>6</v>
      </c>
      <c r="AE76" s="127"/>
      <c r="AF76" s="45"/>
      <c r="AG76" s="26"/>
      <c r="AH76" s="26"/>
      <c r="AI76" s="76"/>
      <c r="AJ76" s="6"/>
      <c r="AK76" s="4">
        <f t="shared" si="0"/>
        <v>94276</v>
      </c>
      <c r="AM76" s="11" t="str">
        <f t="shared" si="1"/>
        <v>AITTA</v>
      </c>
    </row>
    <row r="77" spans="1:39" ht="17" customHeight="1">
      <c r="A77" s="125" t="s">
        <v>4</v>
      </c>
      <c r="B77" s="31" t="s">
        <v>55</v>
      </c>
      <c r="C77" s="32"/>
      <c r="D77" s="33">
        <v>795</v>
      </c>
      <c r="E77" s="49">
        <f>-K73</f>
        <v>-9</v>
      </c>
      <c r="F77" s="50">
        <f>-L73</f>
        <v>-7</v>
      </c>
      <c r="G77" s="26">
        <f>-M73</f>
        <v>-12</v>
      </c>
      <c r="H77" s="49">
        <f>-K75</f>
        <v>9</v>
      </c>
      <c r="I77" s="50">
        <f>-L75</f>
        <v>-16</v>
      </c>
      <c r="J77" s="26">
        <f>-M75</f>
        <v>9</v>
      </c>
      <c r="K77" s="34"/>
      <c r="L77" s="35"/>
      <c r="M77" s="35"/>
      <c r="N77" s="36">
        <f>IF($I91&lt;$H91,$I91, -$H91)</f>
        <v>7</v>
      </c>
      <c r="O77" s="37">
        <f>IF($I92&lt;$H92,$I92, -$H92)</f>
        <v>-9</v>
      </c>
      <c r="P77" s="37">
        <f>IF($I93&lt;$H93,$I93, -$H93)</f>
        <v>-6</v>
      </c>
      <c r="Q77" s="36">
        <f>IF($I111&lt;$H111,$I111, -$H111)</f>
        <v>6</v>
      </c>
      <c r="R77" s="37">
        <f>IF($I112&lt;$H112,$I112, -$H112)</f>
        <v>-9</v>
      </c>
      <c r="S77" s="37">
        <f>IF($I113&lt;$H113,$I113, -$H113)</f>
        <v>4</v>
      </c>
      <c r="T77" s="51"/>
      <c r="U77" s="30"/>
      <c r="V77" s="41"/>
      <c r="W77" s="30"/>
      <c r="X77" s="39"/>
      <c r="Y77" s="40"/>
      <c r="Z77" s="41"/>
      <c r="AA77" s="30"/>
      <c r="AB77" s="41"/>
      <c r="AC77" s="30"/>
      <c r="AD77" s="42"/>
      <c r="AE77" s="51"/>
      <c r="AF77" s="30"/>
      <c r="AG77" s="62"/>
      <c r="AH77" s="62"/>
      <c r="AI77" s="76"/>
      <c r="AJ77" s="6">
        <v>3</v>
      </c>
      <c r="AK77" s="4" t="str">
        <f t="shared" si="0"/>
        <v xml:space="preserve">Zhou, Kai </v>
      </c>
      <c r="AM77" s="4">
        <f t="shared" si="1"/>
        <v>795</v>
      </c>
    </row>
    <row r="78" spans="1:39" ht="17" customHeight="1">
      <c r="A78" s="126"/>
      <c r="B78" s="14">
        <v>94740</v>
      </c>
      <c r="C78" s="15"/>
      <c r="D78" s="16" t="s">
        <v>57</v>
      </c>
      <c r="E78" s="19" t="str">
        <f>IF(G79&lt;0,"L",IF(G79&gt;0,"W", ))</f>
        <v>L</v>
      </c>
      <c r="F78" s="20">
        <f>-O72</f>
        <v>0</v>
      </c>
      <c r="G78" s="52">
        <f>-P72</f>
        <v>0</v>
      </c>
      <c r="H78" s="19" t="str">
        <f>IF(J79&lt;0,"L",IF(J79&gt;0,"W", ))</f>
        <v>W</v>
      </c>
      <c r="I78" s="20">
        <f>-O74</f>
        <v>8</v>
      </c>
      <c r="J78" s="46">
        <f>-P74</f>
        <v>14</v>
      </c>
      <c r="K78" s="19" t="str">
        <f>IF(M79&lt;0,"L",IF(M79&gt;0,"W", ))</f>
        <v>W</v>
      </c>
      <c r="L78" s="20">
        <f>-O76</f>
        <v>0</v>
      </c>
      <c r="M78" s="46">
        <f>-P76</f>
        <v>8</v>
      </c>
      <c r="N78" s="17"/>
      <c r="O78" s="18"/>
      <c r="P78" s="53"/>
      <c r="Q78" s="19" t="str">
        <f>IF(S79&lt;0,"L",IF(S79&gt;0,"W", ))</f>
        <v>W</v>
      </c>
      <c r="R78" s="20">
        <f>IF($I131&lt;$H131,$I131, -$H131)</f>
        <v>0</v>
      </c>
      <c r="S78" s="21">
        <f>IF($I132&lt;$H132,$I132, -$H132)</f>
        <v>0</v>
      </c>
      <c r="T78" s="47">
        <f>IF(E78="W",2, )</f>
        <v>0</v>
      </c>
      <c r="U78" s="26">
        <f>IF(G79&lt;0, 1, )</f>
        <v>1</v>
      </c>
      <c r="V78" s="25">
        <f>IF(H78="W",2, )</f>
        <v>2</v>
      </c>
      <c r="W78" s="26">
        <f>IF(J79&lt;0, 1, )</f>
        <v>0</v>
      </c>
      <c r="X78" s="25">
        <f>IF(K78="W",2, )</f>
        <v>2</v>
      </c>
      <c r="Y78" s="26">
        <f>IF(M79&lt;0, 1, )</f>
        <v>0</v>
      </c>
      <c r="Z78" s="23"/>
      <c r="AA78" s="24"/>
      <c r="AB78" s="25">
        <f>IF(Q78="W",2, )</f>
        <v>2</v>
      </c>
      <c r="AC78" s="26">
        <f>IF(S79&lt;0, 1, )</f>
        <v>0</v>
      </c>
      <c r="AD78" s="27">
        <f>SUM(T78:AC78)</f>
        <v>7</v>
      </c>
      <c r="AE78" s="127"/>
      <c r="AF78" s="45"/>
      <c r="AG78" s="26"/>
      <c r="AH78" s="26"/>
      <c r="AI78" s="76"/>
      <c r="AJ78" s="6"/>
      <c r="AK78" s="4">
        <f t="shared" si="0"/>
        <v>94740</v>
      </c>
      <c r="AM78" s="11" t="str">
        <f t="shared" si="1"/>
        <v>none</v>
      </c>
    </row>
    <row r="79" spans="1:39" ht="17" customHeight="1">
      <c r="A79" s="125" t="s">
        <v>5</v>
      </c>
      <c r="B79" s="31" t="s">
        <v>56</v>
      </c>
      <c r="C79" s="32"/>
      <c r="D79" s="33">
        <v>708</v>
      </c>
      <c r="E79" s="58">
        <f>-N73</f>
        <v>-6</v>
      </c>
      <c r="F79" s="59">
        <f>-O73</f>
        <v>-8</v>
      </c>
      <c r="G79" s="60">
        <f>-P73</f>
        <v>-5</v>
      </c>
      <c r="H79" s="49">
        <f>-N75</f>
        <v>-8</v>
      </c>
      <c r="I79" s="50">
        <f>-O75</f>
        <v>-7</v>
      </c>
      <c r="J79" s="26">
        <f>-P75</f>
        <v>9</v>
      </c>
      <c r="K79" s="49">
        <f>-N77</f>
        <v>-7</v>
      </c>
      <c r="L79" s="50">
        <f>-O77</f>
        <v>9</v>
      </c>
      <c r="M79" s="26">
        <f>-P77</f>
        <v>6</v>
      </c>
      <c r="N79" s="34"/>
      <c r="O79" s="35"/>
      <c r="P79" s="63"/>
      <c r="Q79" s="36">
        <f>IF($I133&lt;$H133,$I133, -$H133)</f>
        <v>6</v>
      </c>
      <c r="R79" s="37">
        <f>IF($I134&lt;$H134,$I134, -$H134)</f>
        <v>8</v>
      </c>
      <c r="S79" s="37">
        <f>IF($I135&lt;$H135,$I135, -$H135)</f>
        <v>7</v>
      </c>
      <c r="T79" s="51"/>
      <c r="U79" s="30"/>
      <c r="V79" s="41"/>
      <c r="W79" s="30"/>
      <c r="X79" s="41"/>
      <c r="Y79" s="30"/>
      <c r="Z79" s="39"/>
      <c r="AA79" s="40"/>
      <c r="AB79" s="41"/>
      <c r="AC79" s="30"/>
      <c r="AD79" s="42"/>
      <c r="AE79" s="51"/>
      <c r="AF79" s="30"/>
      <c r="AG79" s="62"/>
      <c r="AH79" s="62"/>
      <c r="AI79" s="76"/>
      <c r="AJ79" s="6">
        <v>4</v>
      </c>
      <c r="AK79" s="4" t="str">
        <f t="shared" si="0"/>
        <v xml:space="preserve">Wang, Benjamin </v>
      </c>
      <c r="AM79" s="4">
        <f t="shared" si="1"/>
        <v>708</v>
      </c>
    </row>
    <row r="80" spans="1:39" ht="17" customHeight="1">
      <c r="A80" s="126"/>
      <c r="B80" s="14">
        <v>91923</v>
      </c>
      <c r="C80" s="15"/>
      <c r="D80" s="16" t="s">
        <v>48</v>
      </c>
      <c r="E80" s="19" t="str">
        <f>IF(G81&lt;0,"L",IF(G81&gt;0,"W", ))</f>
        <v>L</v>
      </c>
      <c r="F80" s="20">
        <f>-R72</f>
        <v>0</v>
      </c>
      <c r="G80" s="46">
        <f>-S72</f>
        <v>-6</v>
      </c>
      <c r="H80" s="19" t="str">
        <f>IF(J81&lt;0,"L",IF(J81&gt;0,"W", ))</f>
        <v>L</v>
      </c>
      <c r="I80" s="20">
        <f>-R74</f>
        <v>0</v>
      </c>
      <c r="J80" s="52">
        <f>-S74</f>
        <v>0</v>
      </c>
      <c r="K80" s="19" t="str">
        <f>IF(M81&lt;0,"L",IF(M81&gt;0,"W", ))</f>
        <v>L</v>
      </c>
      <c r="L80" s="20">
        <f>-R76</f>
        <v>0</v>
      </c>
      <c r="M80" s="46">
        <f>-S76</f>
        <v>-5</v>
      </c>
      <c r="N80" s="19" t="str">
        <f>IF(P81&lt;0,"L",IF(P81&gt;0,"W", ))</f>
        <v>L</v>
      </c>
      <c r="O80" s="20">
        <f>-R78</f>
        <v>0</v>
      </c>
      <c r="P80" s="46">
        <f>-S78</f>
        <v>0</v>
      </c>
      <c r="Q80" s="18"/>
      <c r="R80" s="18"/>
      <c r="S80" s="53"/>
      <c r="T80" s="47">
        <f>IF(E80="W",2, )</f>
        <v>0</v>
      </c>
      <c r="U80" s="26">
        <f>IF(G81&lt;0, 1, )</f>
        <v>1</v>
      </c>
      <c r="V80" s="25">
        <f>IF(H80="W",2, )</f>
        <v>0</v>
      </c>
      <c r="W80" s="26">
        <f>IF(J81&lt;0, 1, )</f>
        <v>1</v>
      </c>
      <c r="X80" s="25">
        <f>IF(K80="W",2, )</f>
        <v>0</v>
      </c>
      <c r="Y80" s="26">
        <f>IF(M81&lt;0, 1, )</f>
        <v>1</v>
      </c>
      <c r="Z80" s="25">
        <f>IF(N80="W",2, )</f>
        <v>0</v>
      </c>
      <c r="AA80" s="26">
        <f>IF(P81&lt;0, 1, )</f>
        <v>1</v>
      </c>
      <c r="AB80" s="23"/>
      <c r="AC80" s="24"/>
      <c r="AD80" s="27">
        <f>SUM(T80:AC80)</f>
        <v>4</v>
      </c>
      <c r="AE80" s="127"/>
      <c r="AF80" s="45"/>
      <c r="AG80" s="26"/>
      <c r="AH80" s="26"/>
      <c r="AI80" s="76"/>
      <c r="AJ80" s="6"/>
      <c r="AK80" s="4">
        <f t="shared" si="0"/>
        <v>91923</v>
      </c>
      <c r="AM80" s="11" t="str">
        <f t="shared" si="1"/>
        <v>AITTA</v>
      </c>
    </row>
    <row r="81" spans="1:39" ht="17" customHeight="1">
      <c r="A81" s="125" t="s">
        <v>14</v>
      </c>
      <c r="B81" s="55" t="s">
        <v>61</v>
      </c>
      <c r="C81" s="56"/>
      <c r="D81" s="57">
        <v>415</v>
      </c>
      <c r="E81" s="61">
        <f>-Q73</f>
        <v>-3</v>
      </c>
      <c r="F81" s="59">
        <f>-R73</f>
        <v>8</v>
      </c>
      <c r="G81" s="62">
        <f>-S73</f>
        <v>-6</v>
      </c>
      <c r="H81" s="58">
        <f>-Q75</f>
        <v>-7</v>
      </c>
      <c r="I81" s="59">
        <f>-R75</f>
        <v>-7</v>
      </c>
      <c r="J81" s="60">
        <f>-S75</f>
        <v>-6</v>
      </c>
      <c r="K81" s="61">
        <f>-Q77</f>
        <v>-6</v>
      </c>
      <c r="L81" s="59">
        <f>-R77</f>
        <v>9</v>
      </c>
      <c r="M81" s="62">
        <f>-S77</f>
        <v>-4</v>
      </c>
      <c r="N81" s="61">
        <f>-Q79</f>
        <v>-6</v>
      </c>
      <c r="O81" s="59">
        <f>-R79</f>
        <v>-8</v>
      </c>
      <c r="P81" s="62">
        <f>-S79</f>
        <v>-7</v>
      </c>
      <c r="Q81" s="35"/>
      <c r="R81" s="35"/>
      <c r="S81" s="63"/>
      <c r="T81" s="51"/>
      <c r="U81" s="30"/>
      <c r="V81" s="41"/>
      <c r="W81" s="30"/>
      <c r="X81" s="41"/>
      <c r="Y81" s="30"/>
      <c r="Z81" s="41"/>
      <c r="AA81" s="30"/>
      <c r="AB81" s="39"/>
      <c r="AC81" s="40"/>
      <c r="AD81" s="42"/>
      <c r="AE81" s="51"/>
      <c r="AF81" s="30"/>
      <c r="AG81" s="62"/>
      <c r="AH81" s="62"/>
      <c r="AI81" s="76"/>
      <c r="AJ81" s="6">
        <v>5</v>
      </c>
      <c r="AK81" s="4" t="str">
        <f t="shared" si="0"/>
        <v xml:space="preserve">Devalapalli, Pranav </v>
      </c>
      <c r="AM81" s="4">
        <f t="shared" si="1"/>
        <v>415</v>
      </c>
    </row>
    <row r="83" spans="1:39">
      <c r="B83" s="121" t="str">
        <f>B1</f>
        <v>Under 10 Singles</v>
      </c>
      <c r="C83" s="87">
        <f>B71</f>
        <v>0</v>
      </c>
      <c r="D83" s="87"/>
      <c r="E83" s="87"/>
      <c r="F83" s="87"/>
      <c r="G83" s="118"/>
      <c r="H83" s="128" t="s">
        <v>1</v>
      </c>
      <c r="I83" s="129">
        <f>D71</f>
        <v>2</v>
      </c>
      <c r="S83" s="67"/>
      <c r="T83" s="76"/>
      <c r="AH83" s="4"/>
    </row>
    <row r="84" spans="1:39" ht="18" customHeight="1">
      <c r="A84" s="68"/>
      <c r="B84" s="130">
        <v>1</v>
      </c>
      <c r="C84" s="131"/>
      <c r="D84" s="131"/>
      <c r="E84" s="131"/>
      <c r="F84" s="131"/>
      <c r="G84" s="113"/>
      <c r="H84" s="69" t="s">
        <v>17</v>
      </c>
      <c r="I84" s="70"/>
      <c r="J84" s="68"/>
      <c r="K84" s="132"/>
      <c r="L84" s="132"/>
      <c r="M84" s="132"/>
      <c r="N84" s="132"/>
      <c r="O84" s="132"/>
      <c r="P84" s="132"/>
      <c r="Q84" s="132"/>
      <c r="R84" s="132"/>
      <c r="S84" s="133"/>
      <c r="T84" s="76"/>
      <c r="AH84" s="4"/>
    </row>
    <row r="85" spans="1:39" ht="18" customHeight="1">
      <c r="A85" s="72"/>
      <c r="B85" s="78"/>
      <c r="C85" s="79"/>
      <c r="D85" s="79"/>
      <c r="E85" s="79"/>
      <c r="F85" s="79"/>
      <c r="G85" s="134"/>
      <c r="H85" s="73" t="s">
        <v>17</v>
      </c>
      <c r="I85" s="74"/>
      <c r="J85" s="72"/>
      <c r="K85" s="81"/>
      <c r="L85" s="81"/>
      <c r="M85" s="81"/>
      <c r="N85" s="81"/>
      <c r="O85" s="81"/>
      <c r="P85" s="81"/>
      <c r="Q85" s="81"/>
      <c r="R85" s="126"/>
      <c r="S85" s="133"/>
      <c r="T85" s="76"/>
      <c r="AH85" s="4"/>
    </row>
    <row r="86" spans="1:39" ht="18" customHeight="1">
      <c r="A86" s="72" t="s">
        <v>2</v>
      </c>
      <c r="B86" s="135" t="str">
        <f>B73</f>
        <v xml:space="preserve">Wang, Cody </v>
      </c>
      <c r="C86" s="79"/>
      <c r="D86" s="79"/>
      <c r="E86" s="429">
        <f>D73</f>
        <v>1246</v>
      </c>
      <c r="F86" s="429"/>
      <c r="G86" s="137"/>
      <c r="H86" s="73">
        <v>11</v>
      </c>
      <c r="I86" s="74">
        <v>7</v>
      </c>
      <c r="J86" s="277" t="str">
        <f>B79</f>
        <v xml:space="preserve">Wang, Benjamin </v>
      </c>
      <c r="K86" s="81"/>
      <c r="L86" s="81"/>
      <c r="M86" s="81"/>
      <c r="N86" s="81"/>
      <c r="O86" s="81"/>
      <c r="P86" s="429">
        <f>D79</f>
        <v>708</v>
      </c>
      <c r="Q86" s="429"/>
      <c r="R86" s="126"/>
      <c r="S86" s="138" t="s">
        <v>5</v>
      </c>
      <c r="T86" s="139"/>
      <c r="AH86" s="4"/>
    </row>
    <row r="87" spans="1:39" ht="18" customHeight="1">
      <c r="A87" s="72"/>
      <c r="B87" s="78"/>
      <c r="C87" s="79"/>
      <c r="D87" s="79"/>
      <c r="E87" s="79"/>
      <c r="F87" s="79"/>
      <c r="G87" s="137"/>
      <c r="H87" s="73">
        <v>11</v>
      </c>
      <c r="I87" s="74">
        <v>7</v>
      </c>
      <c r="J87" s="80"/>
      <c r="K87" s="81"/>
      <c r="L87" s="81"/>
      <c r="M87" s="81"/>
      <c r="N87" s="81"/>
      <c r="O87" s="81"/>
      <c r="P87" s="81"/>
      <c r="Q87" s="81"/>
      <c r="R87" s="140"/>
      <c r="S87" s="141"/>
      <c r="T87" s="139"/>
      <c r="AH87" s="4"/>
    </row>
    <row r="88" spans="1:39" ht="18" customHeight="1">
      <c r="A88" s="107"/>
      <c r="B88" s="142"/>
      <c r="C88" s="143"/>
      <c r="D88" s="143"/>
      <c r="E88" s="143"/>
      <c r="F88" s="143"/>
      <c r="G88" s="119"/>
      <c r="H88" s="84">
        <v>11</v>
      </c>
      <c r="I88" s="85">
        <v>6</v>
      </c>
      <c r="J88" s="144"/>
      <c r="K88" s="81"/>
      <c r="L88" s="81"/>
      <c r="M88" s="81"/>
      <c r="N88" s="81"/>
      <c r="O88" s="81"/>
      <c r="P88" s="81"/>
      <c r="Q88" s="81"/>
      <c r="R88" s="81"/>
      <c r="S88" s="145"/>
      <c r="T88" s="76"/>
      <c r="AH88" s="4"/>
    </row>
    <row r="89" spans="1:39" ht="18" customHeight="1">
      <c r="A89" s="68"/>
      <c r="B89" s="130">
        <v>2</v>
      </c>
      <c r="C89" s="131"/>
      <c r="D89" s="131"/>
      <c r="E89" s="131"/>
      <c r="F89" s="131"/>
      <c r="G89" s="113"/>
      <c r="H89" s="69" t="s">
        <v>17</v>
      </c>
      <c r="I89" s="70"/>
      <c r="J89" s="68"/>
      <c r="K89" s="132"/>
      <c r="L89" s="132"/>
      <c r="M89" s="132"/>
      <c r="N89" s="132"/>
      <c r="O89" s="132"/>
      <c r="P89" s="132"/>
      <c r="Q89" s="132"/>
      <c r="R89" s="132"/>
      <c r="S89" s="146"/>
      <c r="T89" s="76"/>
      <c r="AH89" s="4"/>
    </row>
    <row r="90" spans="1:39" ht="18" customHeight="1">
      <c r="A90" s="72"/>
      <c r="B90" s="78"/>
      <c r="C90" s="79"/>
      <c r="D90" s="79"/>
      <c r="E90" s="79"/>
      <c r="F90" s="79"/>
      <c r="G90" s="134"/>
      <c r="H90" s="73">
        <v>8</v>
      </c>
      <c r="I90" s="74">
        <v>11</v>
      </c>
      <c r="J90" s="72"/>
      <c r="K90" s="81"/>
      <c r="L90" s="81"/>
      <c r="M90" s="81"/>
      <c r="N90" s="81"/>
      <c r="O90" s="81"/>
      <c r="P90" s="81"/>
      <c r="Q90" s="81"/>
      <c r="R90" s="81"/>
      <c r="S90" s="147"/>
      <c r="T90" s="76"/>
      <c r="AH90" s="4"/>
    </row>
    <row r="91" spans="1:39" ht="18" customHeight="1">
      <c r="A91" s="72" t="s">
        <v>4</v>
      </c>
      <c r="B91" s="78" t="str">
        <f>$B77</f>
        <v xml:space="preserve">Zhou, Kai </v>
      </c>
      <c r="C91" s="79"/>
      <c r="D91" s="79"/>
      <c r="E91" s="429">
        <f>D77</f>
        <v>795</v>
      </c>
      <c r="F91" s="429"/>
      <c r="G91" s="137"/>
      <c r="H91" s="73">
        <v>11</v>
      </c>
      <c r="I91" s="74">
        <v>7</v>
      </c>
      <c r="J91" s="277" t="str">
        <f>B81</f>
        <v xml:space="preserve">Devalapalli, Pranav </v>
      </c>
      <c r="K91" s="81"/>
      <c r="L91" s="81"/>
      <c r="M91" s="81"/>
      <c r="N91" s="81"/>
      <c r="O91" s="81"/>
      <c r="P91" s="429">
        <f>D81</f>
        <v>415</v>
      </c>
      <c r="Q91" s="429"/>
      <c r="R91" s="140">
        <v>0</v>
      </c>
      <c r="S91" s="138" t="s">
        <v>14</v>
      </c>
      <c r="T91" s="139"/>
      <c r="AH91" s="4"/>
    </row>
    <row r="92" spans="1:39" ht="18" customHeight="1">
      <c r="A92" s="72"/>
      <c r="B92" s="78"/>
      <c r="C92" s="79"/>
      <c r="D92" s="79"/>
      <c r="E92" s="79"/>
      <c r="F92" s="79"/>
      <c r="G92" s="137"/>
      <c r="H92" s="73">
        <v>9</v>
      </c>
      <c r="I92" s="74">
        <v>11</v>
      </c>
      <c r="J92" s="80"/>
      <c r="K92" s="81"/>
      <c r="L92" s="81"/>
      <c r="M92" s="81"/>
      <c r="N92" s="81"/>
      <c r="O92" s="81"/>
      <c r="P92" s="81"/>
      <c r="Q92" s="81"/>
      <c r="R92" s="140"/>
      <c r="S92" s="141"/>
      <c r="T92" s="139"/>
      <c r="AH92" s="4"/>
    </row>
    <row r="93" spans="1:39" ht="18" customHeight="1">
      <c r="A93" s="107" t="s">
        <v>10</v>
      </c>
      <c r="B93" s="142"/>
      <c r="C93" s="143"/>
      <c r="D93" s="143"/>
      <c r="E93" s="143"/>
      <c r="F93" s="143"/>
      <c r="G93" s="119"/>
      <c r="H93" s="84">
        <v>6</v>
      </c>
      <c r="I93" s="85">
        <v>11</v>
      </c>
      <c r="J93" s="144"/>
      <c r="K93" s="81"/>
      <c r="L93" s="81"/>
      <c r="M93" s="81"/>
      <c r="N93" s="81"/>
      <c r="O93" s="81"/>
      <c r="P93" s="81"/>
      <c r="Q93" s="81"/>
      <c r="R93" s="81"/>
      <c r="S93" s="147"/>
      <c r="T93" s="76"/>
      <c r="AH93" s="4"/>
    </row>
    <row r="94" spans="1:39" ht="18" customHeight="1">
      <c r="A94" s="68"/>
      <c r="B94" s="130">
        <v>3</v>
      </c>
      <c r="C94" s="131"/>
      <c r="D94" s="131"/>
      <c r="E94" s="131"/>
      <c r="F94" s="131"/>
      <c r="G94" s="113"/>
      <c r="H94" s="69" t="s">
        <v>17</v>
      </c>
      <c r="I94" s="70"/>
      <c r="J94" s="68"/>
      <c r="K94" s="132"/>
      <c r="L94" s="132"/>
      <c r="M94" s="132"/>
      <c r="N94" s="132"/>
      <c r="O94" s="132"/>
      <c r="P94" s="132"/>
      <c r="Q94" s="132"/>
      <c r="R94" s="132"/>
      <c r="S94" s="146"/>
      <c r="T94" s="76"/>
      <c r="AH94" s="4"/>
    </row>
    <row r="95" spans="1:39" ht="18" customHeight="1">
      <c r="A95" s="72"/>
      <c r="B95" s="78"/>
      <c r="C95" s="79"/>
      <c r="D95" s="79"/>
      <c r="E95" s="79"/>
      <c r="F95" s="79"/>
      <c r="G95" s="134"/>
      <c r="H95" s="73">
        <v>11</v>
      </c>
      <c r="I95" s="74">
        <v>6</v>
      </c>
      <c r="J95" s="72"/>
      <c r="K95" s="81"/>
      <c r="L95" s="81"/>
      <c r="M95" s="81"/>
      <c r="N95" s="81"/>
      <c r="O95" s="81"/>
      <c r="P95" s="81"/>
      <c r="Q95" s="81"/>
      <c r="R95" s="126"/>
      <c r="S95" s="147"/>
      <c r="T95" s="76"/>
      <c r="AH95" s="4"/>
    </row>
    <row r="96" spans="1:39" ht="18" customHeight="1">
      <c r="A96" s="72" t="s">
        <v>3</v>
      </c>
      <c r="B96" s="135" t="str">
        <f>B75</f>
        <v xml:space="preserve">Fu, David </v>
      </c>
      <c r="C96" s="79"/>
      <c r="D96" s="79"/>
      <c r="E96" s="429">
        <f>D75</f>
        <v>1198</v>
      </c>
      <c r="F96" s="429"/>
      <c r="G96" s="137"/>
      <c r="H96" s="73">
        <v>11</v>
      </c>
      <c r="I96" s="74">
        <v>3</v>
      </c>
      <c r="J96" s="80" t="str">
        <f>$B81</f>
        <v xml:space="preserve">Devalapalli, Pranav </v>
      </c>
      <c r="K96" s="81"/>
      <c r="L96" s="81"/>
      <c r="M96" s="81"/>
      <c r="N96" s="81"/>
      <c r="O96" s="81"/>
      <c r="P96" s="429">
        <f>D81</f>
        <v>415</v>
      </c>
      <c r="Q96" s="429"/>
      <c r="R96" s="126"/>
      <c r="S96" s="138" t="s">
        <v>14</v>
      </c>
      <c r="T96" s="139"/>
      <c r="AH96" s="4"/>
    </row>
    <row r="97" spans="1:39" ht="18" customHeight="1">
      <c r="A97" s="72"/>
      <c r="B97" s="78"/>
      <c r="C97" s="79"/>
      <c r="D97" s="79"/>
      <c r="E97" s="79"/>
      <c r="F97" s="79"/>
      <c r="G97" s="137"/>
      <c r="H97" s="73">
        <v>8</v>
      </c>
      <c r="I97" s="74">
        <v>11</v>
      </c>
      <c r="J97" s="78"/>
      <c r="K97" s="81"/>
      <c r="L97" s="81"/>
      <c r="M97" s="81"/>
      <c r="N97" s="81"/>
      <c r="O97" s="81"/>
      <c r="P97" s="81"/>
      <c r="Q97" s="81"/>
      <c r="R97" s="140"/>
      <c r="S97" s="141"/>
      <c r="T97" s="139"/>
      <c r="AH97" s="4"/>
      <c r="AJ97" s="87"/>
      <c r="AK97" s="87"/>
      <c r="AL97" s="87"/>
      <c r="AM97" s="87"/>
    </row>
    <row r="98" spans="1:39" ht="18" customHeight="1">
      <c r="A98" s="107" t="s">
        <v>10</v>
      </c>
      <c r="B98" s="142"/>
      <c r="C98" s="143"/>
      <c r="D98" s="143"/>
      <c r="E98" s="143"/>
      <c r="F98" s="143"/>
      <c r="G98" s="119"/>
      <c r="H98" s="84">
        <v>11</v>
      </c>
      <c r="I98" s="85">
        <v>6</v>
      </c>
      <c r="J98" s="144"/>
      <c r="K98" s="81"/>
      <c r="L98" s="81"/>
      <c r="M98" s="81"/>
      <c r="N98" s="81"/>
      <c r="O98" s="81"/>
      <c r="P98" s="81"/>
      <c r="Q98" s="81"/>
      <c r="R98" s="81"/>
      <c r="S98" s="147"/>
      <c r="T98" s="76"/>
      <c r="AH98" s="4"/>
      <c r="AJ98" s="87"/>
      <c r="AK98" s="87"/>
      <c r="AL98" s="87"/>
      <c r="AM98" s="87"/>
    </row>
    <row r="99" spans="1:39" ht="18" customHeight="1">
      <c r="A99" s="68"/>
      <c r="B99" s="130">
        <v>4</v>
      </c>
      <c r="C99" s="131"/>
      <c r="D99" s="131"/>
      <c r="E99" s="131"/>
      <c r="F99" s="131"/>
      <c r="G99" s="113"/>
      <c r="H99" s="69">
        <v>12</v>
      </c>
      <c r="I99" s="70">
        <v>10</v>
      </c>
      <c r="J99" s="68"/>
      <c r="K99" s="132"/>
      <c r="L99" s="132"/>
      <c r="M99" s="132"/>
      <c r="N99" s="132"/>
      <c r="O99" s="132"/>
      <c r="P99" s="132"/>
      <c r="Q99" s="132"/>
      <c r="R99" s="132"/>
      <c r="S99" s="146"/>
      <c r="T99" s="76"/>
      <c r="AH99" s="4"/>
      <c r="AJ99" s="87"/>
      <c r="AK99" s="87"/>
      <c r="AL99" s="87"/>
      <c r="AM99" s="87"/>
    </row>
    <row r="100" spans="1:39" ht="18" customHeight="1">
      <c r="A100" s="72"/>
      <c r="B100" s="78"/>
      <c r="C100" s="79"/>
      <c r="D100" s="79"/>
      <c r="E100" s="79"/>
      <c r="F100" s="79"/>
      <c r="G100" s="134"/>
      <c r="H100" s="73">
        <v>7</v>
      </c>
      <c r="I100" s="74">
        <v>11</v>
      </c>
      <c r="J100" s="72"/>
      <c r="K100" s="81"/>
      <c r="L100" s="81"/>
      <c r="M100" s="81"/>
      <c r="N100" s="81"/>
      <c r="O100" s="81"/>
      <c r="P100" s="81"/>
      <c r="Q100" s="81"/>
      <c r="R100" s="81"/>
      <c r="S100" s="147"/>
      <c r="T100" s="76"/>
      <c r="AH100" s="4"/>
      <c r="AJ100" s="87"/>
      <c r="AK100" s="87"/>
      <c r="AL100" s="87"/>
      <c r="AM100" s="87"/>
    </row>
    <row r="101" spans="1:39" ht="18" customHeight="1">
      <c r="A101" s="72" t="s">
        <v>4</v>
      </c>
      <c r="B101" s="135" t="str">
        <f>B77</f>
        <v xml:space="preserve">Zhou, Kai </v>
      </c>
      <c r="C101" s="79"/>
      <c r="D101" s="79"/>
      <c r="E101" s="429">
        <f>D77</f>
        <v>795</v>
      </c>
      <c r="F101" s="429"/>
      <c r="G101" s="137"/>
      <c r="H101" s="73">
        <v>9</v>
      </c>
      <c r="I101" s="74">
        <v>11</v>
      </c>
      <c r="J101" s="135" t="str">
        <f>B79</f>
        <v xml:space="preserve">Wang, Benjamin </v>
      </c>
      <c r="K101" s="81"/>
      <c r="L101" s="81"/>
      <c r="M101" s="81"/>
      <c r="N101" s="81"/>
      <c r="O101" s="81"/>
      <c r="P101" s="429">
        <f>D79</f>
        <v>708</v>
      </c>
      <c r="Q101" s="429"/>
      <c r="R101" s="140">
        <v>0</v>
      </c>
      <c r="S101" s="138" t="s">
        <v>5</v>
      </c>
      <c r="T101" s="139"/>
      <c r="AH101" s="4"/>
      <c r="AJ101" s="87"/>
      <c r="AK101" s="87"/>
      <c r="AL101" s="87"/>
      <c r="AM101" s="87"/>
    </row>
    <row r="102" spans="1:39" ht="18" customHeight="1">
      <c r="A102" s="72"/>
      <c r="B102" s="78"/>
      <c r="C102" s="79"/>
      <c r="D102" s="79"/>
      <c r="E102" s="79"/>
      <c r="F102" s="79"/>
      <c r="G102" s="137"/>
      <c r="H102" s="73">
        <v>18</v>
      </c>
      <c r="I102" s="74">
        <v>16</v>
      </c>
      <c r="J102" s="80"/>
      <c r="K102" s="81"/>
      <c r="L102" s="81"/>
      <c r="M102" s="81"/>
      <c r="N102" s="81"/>
      <c r="O102" s="81"/>
      <c r="P102" s="81"/>
      <c r="Q102" s="81"/>
      <c r="R102" s="140"/>
      <c r="S102" s="141"/>
      <c r="T102" s="139"/>
      <c r="AH102" s="4"/>
      <c r="AJ102" s="87"/>
      <c r="AK102" s="87"/>
      <c r="AL102" s="87"/>
      <c r="AM102" s="87"/>
    </row>
    <row r="103" spans="1:39" ht="18" customHeight="1">
      <c r="A103" s="107" t="s">
        <v>10</v>
      </c>
      <c r="B103" s="142"/>
      <c r="C103" s="143"/>
      <c r="D103" s="143"/>
      <c r="E103" s="143"/>
      <c r="F103" s="143"/>
      <c r="G103" s="119"/>
      <c r="H103" s="84">
        <v>9</v>
      </c>
      <c r="I103" s="85">
        <v>11</v>
      </c>
      <c r="J103" s="144"/>
      <c r="K103" s="81"/>
      <c r="L103" s="81"/>
      <c r="M103" s="81"/>
      <c r="N103" s="81"/>
      <c r="O103" s="81"/>
      <c r="P103" s="81"/>
      <c r="Q103" s="81"/>
      <c r="R103" s="81"/>
      <c r="S103" s="147"/>
      <c r="T103" s="76"/>
      <c r="AH103" s="4"/>
      <c r="AJ103" s="87"/>
      <c r="AK103" s="87"/>
      <c r="AL103" s="87"/>
      <c r="AM103" s="87"/>
    </row>
    <row r="104" spans="1:39" ht="18" customHeight="1">
      <c r="A104" s="68"/>
      <c r="B104" s="130">
        <v>5</v>
      </c>
      <c r="C104" s="131"/>
      <c r="D104" s="131"/>
      <c r="E104" s="131"/>
      <c r="F104" s="131"/>
      <c r="G104" s="113"/>
      <c r="H104" s="69" t="s">
        <v>17</v>
      </c>
      <c r="I104" s="70"/>
      <c r="J104" s="68"/>
      <c r="K104" s="132"/>
      <c r="L104" s="132"/>
      <c r="M104" s="132"/>
      <c r="N104" s="132"/>
      <c r="O104" s="132"/>
      <c r="P104" s="132"/>
      <c r="Q104" s="132"/>
      <c r="R104" s="132"/>
      <c r="S104" s="146"/>
      <c r="T104" s="76"/>
      <c r="AH104" s="4"/>
      <c r="AJ104" s="87"/>
      <c r="AK104" s="87"/>
      <c r="AL104" s="87"/>
      <c r="AM104" s="87"/>
    </row>
    <row r="105" spans="1:39" ht="18" customHeight="1">
      <c r="A105" s="72"/>
      <c r="B105" s="78"/>
      <c r="C105" s="79"/>
      <c r="D105" s="79"/>
      <c r="E105" s="79"/>
      <c r="F105" s="79"/>
      <c r="G105" s="134"/>
      <c r="H105" s="73" t="s">
        <v>17</v>
      </c>
      <c r="I105" s="74"/>
      <c r="J105" s="72"/>
      <c r="K105" s="81"/>
      <c r="L105" s="81"/>
      <c r="M105" s="81"/>
      <c r="N105" s="81"/>
      <c r="O105" s="81"/>
      <c r="P105" s="81"/>
      <c r="Q105" s="81"/>
      <c r="R105" s="126"/>
      <c r="S105" s="147"/>
      <c r="T105" s="76"/>
      <c r="AH105" s="4"/>
      <c r="AJ105" s="87"/>
      <c r="AK105" s="87"/>
      <c r="AL105" s="87"/>
      <c r="AM105" s="87"/>
    </row>
    <row r="106" spans="1:39" ht="18" customHeight="1">
      <c r="A106" s="72" t="s">
        <v>2</v>
      </c>
      <c r="B106" s="135" t="str">
        <f>$B73</f>
        <v xml:space="preserve">Wang, Cody </v>
      </c>
      <c r="C106" s="81"/>
      <c r="D106" s="81"/>
      <c r="E106" s="429">
        <f>D73</f>
        <v>1246</v>
      </c>
      <c r="F106" s="429"/>
      <c r="G106" s="137"/>
      <c r="H106" s="73">
        <v>11</v>
      </c>
      <c r="I106" s="74">
        <v>6</v>
      </c>
      <c r="J106" s="277" t="str">
        <f>B77</f>
        <v xml:space="preserve">Zhou, Kai </v>
      </c>
      <c r="K106" s="81"/>
      <c r="L106" s="81"/>
      <c r="M106" s="81"/>
      <c r="N106" s="81"/>
      <c r="O106" s="81"/>
      <c r="P106" s="429">
        <f>D77</f>
        <v>795</v>
      </c>
      <c r="Q106" s="429"/>
      <c r="R106" s="126"/>
      <c r="S106" s="138" t="s">
        <v>4</v>
      </c>
      <c r="T106" s="139"/>
      <c r="AH106" s="4"/>
      <c r="AJ106" s="87"/>
      <c r="AK106" s="87"/>
      <c r="AL106" s="87"/>
      <c r="AM106" s="87"/>
    </row>
    <row r="107" spans="1:39" ht="18" customHeight="1">
      <c r="A107" s="72"/>
      <c r="B107" s="78"/>
      <c r="C107" s="81"/>
      <c r="D107" s="81"/>
      <c r="E107" s="81"/>
      <c r="F107" s="81"/>
      <c r="G107" s="137"/>
      <c r="H107" s="73">
        <v>11</v>
      </c>
      <c r="I107" s="74">
        <v>8</v>
      </c>
      <c r="J107" s="78"/>
      <c r="K107" s="81"/>
      <c r="L107" s="81"/>
      <c r="M107" s="81"/>
      <c r="N107" s="81"/>
      <c r="O107" s="81"/>
      <c r="P107" s="81"/>
      <c r="Q107" s="81"/>
      <c r="R107" s="140"/>
      <c r="S107" s="141"/>
      <c r="T107" s="139"/>
      <c r="AH107" s="4"/>
      <c r="AJ107" s="87"/>
      <c r="AK107" s="87"/>
      <c r="AL107" s="87"/>
      <c r="AM107" s="87"/>
    </row>
    <row r="108" spans="1:39" ht="18" customHeight="1">
      <c r="A108" s="107" t="s">
        <v>10</v>
      </c>
      <c r="B108" s="142"/>
      <c r="C108" s="143"/>
      <c r="D108" s="143"/>
      <c r="E108" s="143"/>
      <c r="F108" s="143"/>
      <c r="G108" s="119"/>
      <c r="H108" s="84">
        <v>11</v>
      </c>
      <c r="I108" s="85">
        <v>5</v>
      </c>
      <c r="J108" s="144"/>
      <c r="K108" s="81"/>
      <c r="L108" s="81"/>
      <c r="M108" s="81"/>
      <c r="N108" s="81"/>
      <c r="O108" s="81"/>
      <c r="P108" s="81"/>
      <c r="Q108" s="81"/>
      <c r="R108" s="81"/>
      <c r="S108" s="147"/>
      <c r="T108" s="76"/>
      <c r="AH108" s="4"/>
      <c r="AJ108" s="87"/>
      <c r="AK108" s="87"/>
      <c r="AL108" s="87"/>
      <c r="AM108" s="87"/>
    </row>
    <row r="109" spans="1:39" ht="18" customHeight="1">
      <c r="A109" s="68"/>
      <c r="B109" s="130">
        <v>6</v>
      </c>
      <c r="C109" s="131"/>
      <c r="D109" s="131"/>
      <c r="E109" s="131"/>
      <c r="F109" s="131"/>
      <c r="G109" s="113"/>
      <c r="H109" s="69" t="s">
        <v>17</v>
      </c>
      <c r="I109" s="70"/>
      <c r="J109" s="68"/>
      <c r="K109" s="132"/>
      <c r="L109" s="132"/>
      <c r="M109" s="132"/>
      <c r="N109" s="132"/>
      <c r="O109" s="132"/>
      <c r="P109" s="132"/>
      <c r="Q109" s="132"/>
      <c r="R109" s="132"/>
      <c r="S109" s="146"/>
      <c r="T109" s="76"/>
      <c r="AH109" s="4"/>
      <c r="AJ109" s="87"/>
      <c r="AK109" s="87"/>
      <c r="AL109" s="87"/>
      <c r="AM109" s="87"/>
    </row>
    <row r="110" spans="1:39" ht="18" customHeight="1">
      <c r="A110" s="72"/>
      <c r="B110" s="78"/>
      <c r="C110" s="79"/>
      <c r="D110" s="79"/>
      <c r="E110" s="79"/>
      <c r="F110" s="79"/>
      <c r="G110" s="134"/>
      <c r="H110" s="73">
        <v>11</v>
      </c>
      <c r="I110" s="74">
        <v>5</v>
      </c>
      <c r="J110" s="72"/>
      <c r="K110" s="81"/>
      <c r="L110" s="81"/>
      <c r="M110" s="81"/>
      <c r="N110" s="81"/>
      <c r="O110" s="81"/>
      <c r="P110" s="81"/>
      <c r="Q110" s="81"/>
      <c r="R110" s="126"/>
      <c r="S110" s="147"/>
      <c r="T110" s="76"/>
      <c r="AH110" s="4"/>
      <c r="AJ110" s="87"/>
      <c r="AK110" s="87"/>
      <c r="AL110" s="87"/>
      <c r="AM110" s="87"/>
    </row>
    <row r="111" spans="1:39" ht="18" customHeight="1">
      <c r="A111" s="72" t="s">
        <v>3</v>
      </c>
      <c r="B111" s="135" t="str">
        <f>B75</f>
        <v xml:space="preserve">Fu, David </v>
      </c>
      <c r="C111" s="79"/>
      <c r="D111" s="79"/>
      <c r="E111" s="429">
        <f>D75</f>
        <v>1198</v>
      </c>
      <c r="F111" s="429"/>
      <c r="G111" s="137"/>
      <c r="H111" s="73">
        <v>11</v>
      </c>
      <c r="I111" s="74">
        <v>6</v>
      </c>
      <c r="J111" s="277" t="str">
        <f>B79</f>
        <v xml:space="preserve">Wang, Benjamin </v>
      </c>
      <c r="K111" s="81"/>
      <c r="L111" s="81"/>
      <c r="M111" s="81"/>
      <c r="N111" s="81"/>
      <c r="O111" s="81"/>
      <c r="P111" s="429">
        <f>D79</f>
        <v>708</v>
      </c>
      <c r="Q111" s="429"/>
      <c r="R111" s="126"/>
      <c r="S111" s="138" t="s">
        <v>5</v>
      </c>
      <c r="T111" s="139"/>
      <c r="AH111" s="4"/>
      <c r="AJ111" s="87"/>
      <c r="AK111" s="87"/>
      <c r="AL111" s="87"/>
      <c r="AM111" s="87"/>
    </row>
    <row r="112" spans="1:39" ht="18" customHeight="1">
      <c r="A112" s="72"/>
      <c r="B112" s="78"/>
      <c r="C112" s="79"/>
      <c r="D112" s="79"/>
      <c r="E112" s="79"/>
      <c r="F112" s="79"/>
      <c r="G112" s="137"/>
      <c r="H112" s="73">
        <v>9</v>
      </c>
      <c r="I112" s="74">
        <v>11</v>
      </c>
      <c r="J112" s="80"/>
      <c r="K112" s="81"/>
      <c r="L112" s="81"/>
      <c r="M112" s="81"/>
      <c r="N112" s="81"/>
      <c r="O112" s="81"/>
      <c r="P112" s="81"/>
      <c r="Q112" s="81"/>
      <c r="R112" s="140"/>
      <c r="S112" s="141"/>
      <c r="T112" s="139"/>
      <c r="AH112" s="4"/>
      <c r="AJ112" s="87"/>
      <c r="AK112" s="87"/>
      <c r="AL112" s="87"/>
      <c r="AM112" s="87"/>
    </row>
    <row r="113" spans="1:39" ht="18" customHeight="1">
      <c r="A113" s="107" t="s">
        <v>10</v>
      </c>
      <c r="B113" s="142"/>
      <c r="C113" s="143"/>
      <c r="D113" s="143"/>
      <c r="E113" s="143"/>
      <c r="F113" s="143"/>
      <c r="G113" s="119"/>
      <c r="H113" s="84">
        <v>11</v>
      </c>
      <c r="I113" s="85">
        <v>4</v>
      </c>
      <c r="J113" s="144"/>
      <c r="K113" s="81"/>
      <c r="L113" s="81"/>
      <c r="M113" s="81"/>
      <c r="N113" s="81"/>
      <c r="O113" s="81"/>
      <c r="P113" s="81"/>
      <c r="Q113" s="81"/>
      <c r="R113" s="81"/>
      <c r="S113" s="147"/>
      <c r="T113" s="76"/>
      <c r="AH113" s="4"/>
      <c r="AJ113" s="87"/>
      <c r="AK113" s="87"/>
      <c r="AL113" s="87"/>
      <c r="AM113" s="87"/>
    </row>
    <row r="114" spans="1:39" ht="18" customHeight="1">
      <c r="A114" s="68"/>
      <c r="B114" s="130">
        <v>7</v>
      </c>
      <c r="C114" s="131"/>
      <c r="D114" s="131"/>
      <c r="E114" s="131"/>
      <c r="F114" s="131"/>
      <c r="G114" s="113"/>
      <c r="H114" s="69" t="s">
        <v>17</v>
      </c>
      <c r="I114" s="70"/>
      <c r="J114" s="68"/>
      <c r="K114" s="132"/>
      <c r="L114" s="132"/>
      <c r="M114" s="132"/>
      <c r="N114" s="132"/>
      <c r="O114" s="132"/>
      <c r="P114" s="132"/>
      <c r="Q114" s="132"/>
      <c r="R114" s="132"/>
      <c r="S114" s="146"/>
      <c r="T114" s="76"/>
      <c r="AH114" s="4"/>
      <c r="AJ114" s="87"/>
      <c r="AK114" s="87"/>
      <c r="AL114" s="87"/>
      <c r="AM114" s="87"/>
    </row>
    <row r="115" spans="1:39" ht="18" customHeight="1">
      <c r="A115" s="72"/>
      <c r="B115" s="78"/>
      <c r="C115" s="79"/>
      <c r="D115" s="79"/>
      <c r="E115" s="79"/>
      <c r="F115" s="79"/>
      <c r="G115" s="134"/>
      <c r="H115" s="73" t="s">
        <v>17</v>
      </c>
      <c r="I115" s="74"/>
      <c r="J115" s="72"/>
      <c r="K115" s="81"/>
      <c r="L115" s="81"/>
      <c r="M115" s="81"/>
      <c r="N115" s="81"/>
      <c r="O115" s="81"/>
      <c r="P115" s="81"/>
      <c r="Q115" s="81"/>
      <c r="R115" s="81"/>
      <c r="S115" s="147"/>
      <c r="T115" s="76"/>
      <c r="AH115" s="4"/>
      <c r="AJ115" s="87"/>
      <c r="AK115" s="87"/>
      <c r="AL115" s="87"/>
      <c r="AM115" s="87"/>
    </row>
    <row r="116" spans="1:39" ht="18" customHeight="1">
      <c r="A116" s="72" t="s">
        <v>2</v>
      </c>
      <c r="B116" s="135" t="str">
        <f>$B73</f>
        <v xml:space="preserve">Wang, Cody </v>
      </c>
      <c r="C116" s="79"/>
      <c r="D116" s="79"/>
      <c r="E116" s="429">
        <f>D73</f>
        <v>1246</v>
      </c>
      <c r="F116" s="429"/>
      <c r="G116" s="137"/>
      <c r="H116" s="73">
        <v>11</v>
      </c>
      <c r="I116" s="74">
        <v>9</v>
      </c>
      <c r="J116" s="135" t="str">
        <f>B75</f>
        <v xml:space="preserve">Fu, David </v>
      </c>
      <c r="K116" s="81"/>
      <c r="L116" s="81"/>
      <c r="M116" s="81"/>
      <c r="N116" s="81"/>
      <c r="O116" s="81"/>
      <c r="P116" s="429">
        <f>D75</f>
        <v>1198</v>
      </c>
      <c r="Q116" s="429"/>
      <c r="R116" s="140">
        <v>0</v>
      </c>
      <c r="S116" s="138" t="s">
        <v>3</v>
      </c>
      <c r="T116" s="139"/>
      <c r="AH116" s="4"/>
      <c r="AJ116" s="87"/>
      <c r="AK116" s="87"/>
      <c r="AL116" s="87"/>
      <c r="AM116" s="87"/>
    </row>
    <row r="117" spans="1:39" ht="18" customHeight="1">
      <c r="A117" s="72"/>
      <c r="B117" s="78"/>
      <c r="C117" s="79"/>
      <c r="D117" s="79"/>
      <c r="E117" s="79"/>
      <c r="F117" s="79"/>
      <c r="G117" s="137"/>
      <c r="H117" s="73">
        <v>11</v>
      </c>
      <c r="I117" s="74">
        <v>7</v>
      </c>
      <c r="J117" s="78"/>
      <c r="K117" s="81"/>
      <c r="L117" s="81"/>
      <c r="M117" s="81"/>
      <c r="N117" s="81"/>
      <c r="O117" s="81"/>
      <c r="P117" s="81"/>
      <c r="Q117" s="81"/>
      <c r="R117" s="140"/>
      <c r="S117" s="141"/>
      <c r="T117" s="139"/>
      <c r="AH117" s="4"/>
      <c r="AJ117" s="87"/>
      <c r="AK117" s="87"/>
      <c r="AL117" s="87"/>
      <c r="AM117" s="87"/>
    </row>
    <row r="118" spans="1:39" ht="18" customHeight="1">
      <c r="A118" s="107" t="s">
        <v>10</v>
      </c>
      <c r="B118" s="142"/>
      <c r="C118" s="143"/>
      <c r="D118" s="143"/>
      <c r="E118" s="143"/>
      <c r="F118" s="143"/>
      <c r="G118" s="119"/>
      <c r="H118" s="84">
        <v>14</v>
      </c>
      <c r="I118" s="85">
        <v>12</v>
      </c>
      <c r="J118" s="144"/>
      <c r="K118" s="103"/>
      <c r="L118" s="103"/>
      <c r="M118" s="103"/>
      <c r="N118" s="103"/>
      <c r="O118" s="103"/>
      <c r="P118" s="103"/>
      <c r="Q118" s="103"/>
      <c r="R118" s="103"/>
      <c r="S118" s="145"/>
      <c r="T118" s="76"/>
      <c r="AH118" s="4"/>
      <c r="AJ118" s="87"/>
      <c r="AK118" s="87"/>
      <c r="AL118" s="87"/>
      <c r="AM118" s="87"/>
    </row>
    <row r="119" spans="1:39" ht="18" customHeight="1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H119" s="4"/>
      <c r="AJ119" s="87"/>
      <c r="AK119" s="87"/>
      <c r="AL119" s="87"/>
      <c r="AM119" s="87"/>
    </row>
    <row r="120" spans="1:39" ht="18" customHeight="1">
      <c r="A120" s="108"/>
      <c r="B120" s="148" t="str">
        <f>B83</f>
        <v>Under 10 Singles</v>
      </c>
      <c r="C120" s="148"/>
      <c r="D120" s="148"/>
      <c r="E120" s="148"/>
      <c r="F120" s="148"/>
      <c r="G120" s="148"/>
      <c r="H120" s="149" t="str">
        <f>H83</f>
        <v>Group</v>
      </c>
      <c r="I120" s="148">
        <f>D71</f>
        <v>2</v>
      </c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H120" s="4"/>
      <c r="AJ120" s="87"/>
      <c r="AK120" s="87"/>
      <c r="AL120" s="87"/>
      <c r="AM120" s="87"/>
    </row>
    <row r="121" spans="1:39" ht="18" customHeight="1">
      <c r="A121" s="68"/>
      <c r="B121" s="130">
        <v>8</v>
      </c>
      <c r="C121" s="131"/>
      <c r="D121" s="131"/>
      <c r="E121" s="131"/>
      <c r="F121" s="131"/>
      <c r="G121" s="113"/>
      <c r="H121" s="69">
        <v>8</v>
      </c>
      <c r="I121" s="70">
        <v>11</v>
      </c>
      <c r="J121" s="68"/>
      <c r="K121" s="132"/>
      <c r="L121" s="132"/>
      <c r="M121" s="132"/>
      <c r="N121" s="132"/>
      <c r="O121" s="132"/>
      <c r="P121" s="132"/>
      <c r="Q121" s="132"/>
      <c r="R121" s="132"/>
      <c r="S121" s="146"/>
      <c r="T121" s="76"/>
      <c r="AH121" s="4"/>
      <c r="AJ121" s="87"/>
      <c r="AK121" s="87"/>
      <c r="AL121" s="87"/>
      <c r="AM121" s="87"/>
    </row>
    <row r="122" spans="1:39" ht="18" customHeight="1">
      <c r="A122" s="72"/>
      <c r="B122" s="78"/>
      <c r="C122" s="79"/>
      <c r="D122" s="79"/>
      <c r="E122" s="79"/>
      <c r="F122" s="79"/>
      <c r="G122" s="134"/>
      <c r="H122" s="73">
        <v>14</v>
      </c>
      <c r="I122" s="74">
        <v>16</v>
      </c>
      <c r="J122" s="72"/>
      <c r="K122" s="81"/>
      <c r="L122" s="81"/>
      <c r="M122" s="81"/>
      <c r="N122" s="81"/>
      <c r="O122" s="81"/>
      <c r="P122" s="81"/>
      <c r="Q122" s="81"/>
      <c r="R122" s="81"/>
      <c r="S122" s="147"/>
      <c r="T122" s="76"/>
      <c r="AH122" s="4"/>
      <c r="AJ122" s="87"/>
      <c r="AK122" s="87"/>
      <c r="AL122" s="87"/>
      <c r="AM122" s="87"/>
    </row>
    <row r="123" spans="1:39" ht="18" customHeight="1">
      <c r="A123" s="72" t="s">
        <v>5</v>
      </c>
      <c r="B123" s="135" t="str">
        <f>B79</f>
        <v xml:space="preserve">Wang, Benjamin </v>
      </c>
      <c r="C123" s="81"/>
      <c r="D123" s="81"/>
      <c r="E123" s="429">
        <f>D79</f>
        <v>708</v>
      </c>
      <c r="F123" s="429"/>
      <c r="G123" s="137"/>
      <c r="H123" s="73">
        <v>11</v>
      </c>
      <c r="I123" s="74">
        <v>8</v>
      </c>
      <c r="J123" s="277" t="str">
        <f>B81</f>
        <v xml:space="preserve">Devalapalli, Pranav </v>
      </c>
      <c r="K123" s="81"/>
      <c r="L123" s="81"/>
      <c r="M123" s="81"/>
      <c r="N123" s="81"/>
      <c r="O123" s="81"/>
      <c r="P123" s="429">
        <f>D81</f>
        <v>415</v>
      </c>
      <c r="Q123" s="429"/>
      <c r="R123" s="140"/>
      <c r="S123" s="138" t="s">
        <v>14</v>
      </c>
      <c r="T123" s="139"/>
      <c r="AH123" s="4"/>
      <c r="AJ123" s="87"/>
      <c r="AK123" s="87"/>
      <c r="AL123" s="87"/>
      <c r="AM123" s="87"/>
    </row>
    <row r="124" spans="1:39" ht="18" customHeight="1">
      <c r="A124" s="72"/>
      <c r="B124" s="80"/>
      <c r="C124" s="81"/>
      <c r="D124" s="81"/>
      <c r="E124" s="81"/>
      <c r="F124" s="81"/>
      <c r="G124" s="137"/>
      <c r="H124" s="73">
        <v>11</v>
      </c>
      <c r="I124" s="74">
        <v>7</v>
      </c>
      <c r="J124" s="78"/>
      <c r="K124" s="81"/>
      <c r="L124" s="81"/>
      <c r="M124" s="81"/>
      <c r="N124" s="81"/>
      <c r="O124" s="81"/>
      <c r="P124" s="81"/>
      <c r="Q124" s="81"/>
      <c r="R124" s="140"/>
      <c r="S124" s="141"/>
      <c r="T124" s="139"/>
      <c r="AH124" s="4"/>
      <c r="AJ124" s="87"/>
      <c r="AK124" s="87"/>
      <c r="AL124" s="87"/>
      <c r="AM124" s="87"/>
    </row>
    <row r="125" spans="1:39" ht="18" customHeight="1">
      <c r="A125" s="86" t="s">
        <v>10</v>
      </c>
      <c r="B125" s="142"/>
      <c r="C125" s="143"/>
      <c r="D125" s="143"/>
      <c r="E125" s="143"/>
      <c r="F125" s="143"/>
      <c r="G125" s="119"/>
      <c r="H125" s="84">
        <v>9</v>
      </c>
      <c r="I125" s="85">
        <v>11</v>
      </c>
      <c r="J125" s="144"/>
      <c r="K125" s="103"/>
      <c r="L125" s="103"/>
      <c r="M125" s="103"/>
      <c r="N125" s="103"/>
      <c r="O125" s="103"/>
      <c r="P125" s="103"/>
      <c r="Q125" s="103"/>
      <c r="R125" s="103"/>
      <c r="S125" s="145"/>
      <c r="T125" s="76"/>
      <c r="AH125" s="4"/>
      <c r="AJ125" s="87"/>
      <c r="AK125" s="87"/>
      <c r="AL125" s="87"/>
      <c r="AM125" s="87"/>
    </row>
    <row r="126" spans="1:39" ht="18" customHeight="1">
      <c r="A126" s="72"/>
      <c r="B126" s="130">
        <v>9</v>
      </c>
      <c r="C126" s="131"/>
      <c r="D126" s="131"/>
      <c r="E126" s="131"/>
      <c r="F126" s="131"/>
      <c r="G126" s="113"/>
      <c r="H126" s="69" t="s">
        <v>17</v>
      </c>
      <c r="I126" s="70"/>
      <c r="J126" s="68"/>
      <c r="K126" s="132"/>
      <c r="L126" s="132"/>
      <c r="M126" s="132"/>
      <c r="N126" s="132"/>
      <c r="O126" s="132"/>
      <c r="P126" s="132"/>
      <c r="Q126" s="132"/>
      <c r="R126" s="150"/>
      <c r="S126" s="146"/>
      <c r="T126" s="76"/>
      <c r="AH126" s="4"/>
      <c r="AJ126" s="87"/>
      <c r="AK126" s="87"/>
      <c r="AL126" s="87"/>
      <c r="AM126" s="87"/>
    </row>
    <row r="127" spans="1:39" ht="18" customHeight="1">
      <c r="A127" s="72"/>
      <c r="B127" s="78"/>
      <c r="C127" s="79"/>
      <c r="D127" s="79"/>
      <c r="E127" s="79"/>
      <c r="F127" s="79"/>
      <c r="G127" s="134"/>
      <c r="H127" s="73" t="s">
        <v>17</v>
      </c>
      <c r="I127" s="74"/>
      <c r="J127" s="72"/>
      <c r="K127" s="81"/>
      <c r="L127" s="81"/>
      <c r="M127" s="81"/>
      <c r="N127" s="81"/>
      <c r="O127" s="81"/>
      <c r="P127" s="81"/>
      <c r="Q127" s="81"/>
      <c r="R127" s="126"/>
      <c r="S127" s="147"/>
      <c r="T127" s="76"/>
      <c r="AH127" s="4"/>
      <c r="AJ127" s="87"/>
      <c r="AK127" s="87"/>
      <c r="AL127" s="87"/>
      <c r="AM127" s="87"/>
    </row>
    <row r="128" spans="1:39" ht="18" customHeight="1">
      <c r="A128" s="72" t="s">
        <v>2</v>
      </c>
      <c r="B128" s="135" t="str">
        <f>$B73</f>
        <v xml:space="preserve">Wang, Cody </v>
      </c>
      <c r="C128" s="81"/>
      <c r="D128" s="81"/>
      <c r="E128" s="429">
        <f>D73</f>
        <v>1246</v>
      </c>
      <c r="F128" s="429"/>
      <c r="G128" s="137"/>
      <c r="H128" s="73">
        <v>11</v>
      </c>
      <c r="I128" s="74">
        <v>4</v>
      </c>
      <c r="J128" s="135" t="str">
        <f>B81</f>
        <v xml:space="preserve">Devalapalli, Pranav </v>
      </c>
      <c r="K128" s="81"/>
      <c r="L128" s="81"/>
      <c r="M128" s="81"/>
      <c r="N128" s="81"/>
      <c r="O128" s="81"/>
      <c r="P128" s="429">
        <f>D81</f>
        <v>415</v>
      </c>
      <c r="Q128" s="429"/>
      <c r="R128" s="137">
        <v>0</v>
      </c>
      <c r="S128" s="138" t="s">
        <v>14</v>
      </c>
      <c r="T128" s="139"/>
      <c r="AH128" s="4"/>
      <c r="AJ128" s="87"/>
      <c r="AK128" s="87"/>
      <c r="AL128" s="87"/>
      <c r="AM128" s="87"/>
    </row>
    <row r="129" spans="1:234" ht="18" customHeight="1">
      <c r="A129" s="72"/>
      <c r="B129" s="80"/>
      <c r="C129" s="81"/>
      <c r="D129" s="81"/>
      <c r="E129" s="81"/>
      <c r="F129" s="81"/>
      <c r="G129" s="137"/>
      <c r="H129" s="73">
        <v>11</v>
      </c>
      <c r="I129" s="74">
        <v>9</v>
      </c>
      <c r="J129" s="78"/>
      <c r="K129" s="81"/>
      <c r="L129" s="81"/>
      <c r="M129" s="81"/>
      <c r="N129" s="81"/>
      <c r="O129" s="81"/>
      <c r="P129" s="81"/>
      <c r="Q129" s="81"/>
      <c r="R129" s="137"/>
      <c r="S129" s="141"/>
      <c r="T129" s="139"/>
      <c r="AH129" s="4"/>
      <c r="AJ129" s="87"/>
      <c r="AK129" s="87"/>
      <c r="AL129" s="87"/>
      <c r="AM129" s="87"/>
    </row>
    <row r="130" spans="1:234" ht="18" customHeight="1">
      <c r="A130" s="107" t="s">
        <v>10</v>
      </c>
      <c r="B130" s="142"/>
      <c r="C130" s="143"/>
      <c r="D130" s="143"/>
      <c r="E130" s="143"/>
      <c r="F130" s="143"/>
      <c r="G130" s="119"/>
      <c r="H130" s="84">
        <v>11</v>
      </c>
      <c r="I130" s="85">
        <v>6</v>
      </c>
      <c r="J130" s="144"/>
      <c r="K130" s="103"/>
      <c r="L130" s="103"/>
      <c r="M130" s="103"/>
      <c r="N130" s="103"/>
      <c r="O130" s="103"/>
      <c r="P130" s="103"/>
      <c r="Q130" s="103"/>
      <c r="R130" s="125"/>
      <c r="S130" s="145"/>
      <c r="T130" s="76"/>
      <c r="AH130" s="4"/>
      <c r="AJ130" s="87"/>
      <c r="AK130" s="87"/>
      <c r="AL130" s="87"/>
      <c r="AM130" s="87"/>
    </row>
    <row r="131" spans="1:234" ht="18" customHeight="1">
      <c r="A131" s="68"/>
      <c r="B131" s="130">
        <v>10</v>
      </c>
      <c r="C131" s="131"/>
      <c r="D131" s="131"/>
      <c r="E131" s="131"/>
      <c r="F131" s="131"/>
      <c r="G131" s="113"/>
      <c r="H131" s="69" t="s">
        <v>17</v>
      </c>
      <c r="I131" s="70"/>
      <c r="J131" s="68"/>
      <c r="K131" s="132"/>
      <c r="L131" s="132"/>
      <c r="M131" s="132"/>
      <c r="N131" s="132"/>
      <c r="O131" s="132"/>
      <c r="P131" s="132"/>
      <c r="Q131" s="132"/>
      <c r="R131" s="150"/>
      <c r="S131" s="146"/>
      <c r="T131" s="76"/>
      <c r="AH131" s="4"/>
      <c r="AJ131" s="87"/>
      <c r="AK131" s="87"/>
      <c r="AL131" s="87"/>
      <c r="AM131" s="87"/>
    </row>
    <row r="132" spans="1:234" ht="18" customHeight="1">
      <c r="A132" s="72"/>
      <c r="B132" s="78"/>
      <c r="C132" s="79"/>
      <c r="D132" s="79"/>
      <c r="E132" s="79"/>
      <c r="F132" s="79"/>
      <c r="G132" s="134"/>
      <c r="H132" s="73" t="s">
        <v>17</v>
      </c>
      <c r="I132" s="74"/>
      <c r="J132" s="72"/>
      <c r="K132" s="81"/>
      <c r="L132" s="81"/>
      <c r="M132" s="81"/>
      <c r="N132" s="81"/>
      <c r="O132" s="81"/>
      <c r="P132" s="81"/>
      <c r="Q132" s="81"/>
      <c r="R132" s="126"/>
      <c r="S132" s="147"/>
      <c r="T132" s="76"/>
      <c r="AH132" s="4"/>
      <c r="AJ132" s="87"/>
      <c r="AK132" s="87"/>
      <c r="AL132" s="87"/>
      <c r="AM132" s="87"/>
    </row>
    <row r="133" spans="1:234" ht="18" customHeight="1">
      <c r="A133" s="72" t="s">
        <v>3</v>
      </c>
      <c r="B133" s="277" t="str">
        <f>B75</f>
        <v xml:space="preserve">Fu, David </v>
      </c>
      <c r="C133" s="79"/>
      <c r="D133" s="79"/>
      <c r="E133" s="429">
        <f>D75</f>
        <v>1198</v>
      </c>
      <c r="F133" s="429"/>
      <c r="G133" s="137"/>
      <c r="H133" s="73">
        <v>11</v>
      </c>
      <c r="I133" s="74">
        <v>6</v>
      </c>
      <c r="J133" s="277" t="str">
        <f>B77</f>
        <v xml:space="preserve">Zhou, Kai </v>
      </c>
      <c r="K133" s="81"/>
      <c r="L133" s="81"/>
      <c r="M133" s="81"/>
      <c r="N133" s="81"/>
      <c r="O133" s="81"/>
      <c r="P133" s="429">
        <f>D77</f>
        <v>795</v>
      </c>
      <c r="Q133" s="429"/>
      <c r="R133" s="126"/>
      <c r="S133" s="138" t="s">
        <v>4</v>
      </c>
      <c r="T133" s="139"/>
      <c r="AH133" s="4"/>
      <c r="AJ133" s="87"/>
      <c r="AK133" s="87"/>
      <c r="AL133" s="87"/>
      <c r="AM133" s="87"/>
    </row>
    <row r="134" spans="1:234" ht="18" customHeight="1">
      <c r="A134" s="72"/>
      <c r="B134" s="78"/>
      <c r="C134" s="79"/>
      <c r="D134" s="79"/>
      <c r="E134" s="79"/>
      <c r="F134" s="79"/>
      <c r="G134" s="137"/>
      <c r="H134" s="73">
        <v>11</v>
      </c>
      <c r="I134" s="74">
        <v>8</v>
      </c>
      <c r="J134" s="80"/>
      <c r="K134" s="81"/>
      <c r="L134" s="81"/>
      <c r="M134" s="81"/>
      <c r="N134" s="81"/>
      <c r="O134" s="81"/>
      <c r="P134" s="81"/>
      <c r="Q134" s="81"/>
      <c r="R134" s="137"/>
      <c r="S134" s="151"/>
      <c r="T134" s="139"/>
      <c r="AH134" s="4"/>
      <c r="AJ134" s="87"/>
      <c r="AK134" s="87"/>
      <c r="AL134" s="87"/>
      <c r="AM134" s="87"/>
    </row>
    <row r="135" spans="1:234" ht="18" customHeight="1">
      <c r="A135" s="107" t="s">
        <v>10</v>
      </c>
      <c r="B135" s="142"/>
      <c r="C135" s="143"/>
      <c r="D135" s="143"/>
      <c r="E135" s="143"/>
      <c r="F135" s="143"/>
      <c r="G135" s="119"/>
      <c r="H135" s="84">
        <v>11</v>
      </c>
      <c r="I135" s="85">
        <v>7</v>
      </c>
      <c r="J135" s="144"/>
      <c r="K135" s="103"/>
      <c r="L135" s="103"/>
      <c r="M135" s="103"/>
      <c r="N135" s="103"/>
      <c r="O135" s="103"/>
      <c r="P135" s="103"/>
      <c r="Q135" s="103"/>
      <c r="R135" s="125"/>
      <c r="S135" s="152"/>
      <c r="T135" s="76"/>
      <c r="AH135" s="4"/>
      <c r="AJ135" s="87"/>
      <c r="AK135" s="87"/>
      <c r="AL135" s="87"/>
      <c r="AM135" s="87"/>
    </row>
    <row r="139" spans="1:234" s="12" customFormat="1">
      <c r="A139" s="87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6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</row>
  </sheetData>
  <mergeCells count="40">
    <mergeCell ref="E18:F18"/>
    <mergeCell ref="P18:Q18"/>
    <mergeCell ref="E23:F23"/>
    <mergeCell ref="P23:Q23"/>
    <mergeCell ref="E28:F28"/>
    <mergeCell ref="P28:Q28"/>
    <mergeCell ref="E33:F33"/>
    <mergeCell ref="P33:Q33"/>
    <mergeCell ref="E38:F38"/>
    <mergeCell ref="P38:Q38"/>
    <mergeCell ref="E43:F43"/>
    <mergeCell ref="P43:Q43"/>
    <mergeCell ref="E48:F48"/>
    <mergeCell ref="P48:Q48"/>
    <mergeCell ref="E55:F55"/>
    <mergeCell ref="P55:Q55"/>
    <mergeCell ref="E60:F60"/>
    <mergeCell ref="P60:Q60"/>
    <mergeCell ref="E65:F65"/>
    <mergeCell ref="P65:Q65"/>
    <mergeCell ref="E86:F86"/>
    <mergeCell ref="P86:Q86"/>
    <mergeCell ref="E91:F91"/>
    <mergeCell ref="P91:Q91"/>
    <mergeCell ref="E96:F96"/>
    <mergeCell ref="P96:Q96"/>
    <mergeCell ref="E101:F101"/>
    <mergeCell ref="P101:Q101"/>
    <mergeCell ref="E106:F106"/>
    <mergeCell ref="P106:Q106"/>
    <mergeCell ref="E128:F128"/>
    <mergeCell ref="P128:Q128"/>
    <mergeCell ref="E133:F133"/>
    <mergeCell ref="P133:Q133"/>
    <mergeCell ref="E111:F111"/>
    <mergeCell ref="P111:Q111"/>
    <mergeCell ref="E116:F116"/>
    <mergeCell ref="P116:Q116"/>
    <mergeCell ref="E123:F123"/>
    <mergeCell ref="P123:Q123"/>
  </mergeCells>
  <phoneticPr fontId="23" type="noConversion"/>
  <printOptions horizontalCentered="1"/>
  <pageMargins left="0.5" right="0.5" top="1" bottom="0.5" header="0.5" footer="0.5"/>
  <pageSetup scale="93" fitToHeight="0" orientation="portrait" horizontalDpi="4294967292" verticalDpi="4294967292"/>
  <headerFooter>
    <oddHeader>&amp;C&amp;"Geneva,Bold"&amp;14 &amp;K0000002015 Georgia Games</oddHeader>
  </headerFooter>
  <rowBreaks count="3" manualBreakCount="3">
    <brk id="51" max="16383" man="1"/>
    <brk id="81" max="16383" man="1"/>
    <brk id="119" max="16383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29"/>
  <sheetViews>
    <sheetView showGridLines="0" showZeros="0" tabSelected="1" topLeftCell="A7" zoomScale="125" workbookViewId="0">
      <selection activeCell="AE15" sqref="AE15"/>
    </sheetView>
  </sheetViews>
  <sheetFormatPr baseColWidth="10" defaultColWidth="11.42578125" defaultRowHeight="15" x14ac:dyDescent="0"/>
  <cols>
    <col min="1" max="1" width="3" style="1" customWidth="1"/>
    <col min="2" max="2" width="13" style="1" customWidth="1"/>
    <col min="3" max="3" width="3.85546875" style="1" customWidth="1"/>
    <col min="4" max="4" width="5" style="1" customWidth="1"/>
    <col min="5" max="19" width="3.5703125" style="1" customWidth="1"/>
    <col min="20" max="29" width="2" style="1" hidden="1" customWidth="1"/>
    <col min="30" max="33" width="3.7109375" style="1" customWidth="1"/>
    <col min="34" max="34" width="6" style="1" bestFit="1" customWidth="1"/>
    <col min="35" max="35" width="15" style="1" customWidth="1"/>
    <col min="36" max="36" width="4.28515625" style="1" customWidth="1"/>
    <col min="37" max="37" width="6.140625" style="1" customWidth="1"/>
    <col min="38" max="38" width="3" style="1" customWidth="1"/>
    <col min="39" max="44" width="4.28515625" style="66" customWidth="1"/>
    <col min="45" max="45" width="3.7109375" style="1" customWidth="1"/>
    <col min="46" max="46" width="3.42578125" style="1" customWidth="1"/>
    <col min="47" max="16384" width="11.42578125" style="1"/>
  </cols>
  <sheetData>
    <row r="1" spans="1:38" ht="23" customHeight="1">
      <c r="B1" s="121" t="s">
        <v>93</v>
      </c>
      <c r="C1" s="153"/>
      <c r="D1" s="7"/>
      <c r="E1" s="66"/>
      <c r="F1" s="66"/>
      <c r="G1" s="66"/>
      <c r="H1" s="66"/>
      <c r="I1" s="66" t="s">
        <v>117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430">
        <v>42203</v>
      </c>
      <c r="AF1" s="430"/>
      <c r="AG1" s="430"/>
    </row>
    <row r="2" spans="1:38">
      <c r="B2" s="154"/>
      <c r="C2" s="154"/>
      <c r="D2" s="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>
      <c r="B3" s="5"/>
      <c r="C3" s="5"/>
      <c r="D3" s="7"/>
      <c r="E3" s="65"/>
      <c r="F3" s="66" t="s">
        <v>2</v>
      </c>
      <c r="G3" s="65"/>
      <c r="H3" s="65"/>
      <c r="I3" s="66" t="s">
        <v>3</v>
      </c>
      <c r="J3" s="155"/>
      <c r="K3" s="65"/>
      <c r="L3" s="66" t="s">
        <v>4</v>
      </c>
      <c r="M3" s="155"/>
      <c r="N3" s="65"/>
      <c r="O3" s="66" t="s">
        <v>5</v>
      </c>
      <c r="P3" s="155" t="s">
        <v>10</v>
      </c>
      <c r="Q3" s="155"/>
      <c r="R3" s="99" t="s">
        <v>14</v>
      </c>
      <c r="S3" s="155" t="s">
        <v>10</v>
      </c>
      <c r="T3" s="8" t="s">
        <v>2</v>
      </c>
      <c r="U3" s="156"/>
      <c r="V3" s="8" t="s">
        <v>3</v>
      </c>
      <c r="W3" s="156"/>
      <c r="X3" s="8" t="s">
        <v>4</v>
      </c>
      <c r="Y3" s="156"/>
      <c r="Z3" s="8" t="s">
        <v>5</v>
      </c>
      <c r="AA3" s="156"/>
      <c r="AB3" s="8" t="s">
        <v>14</v>
      </c>
      <c r="AC3" s="156"/>
      <c r="AD3" s="64" t="s">
        <v>6</v>
      </c>
      <c r="AE3" s="157" t="s">
        <v>7</v>
      </c>
      <c r="AF3" s="158" t="s">
        <v>8</v>
      </c>
      <c r="AG3" s="64" t="s">
        <v>15</v>
      </c>
      <c r="AH3" s="99"/>
      <c r="AI3" s="99"/>
      <c r="AJ3" s="99"/>
    </row>
    <row r="4" spans="1:38" ht="17" customHeight="1">
      <c r="B4" s="14">
        <v>73370</v>
      </c>
      <c r="C4" s="15"/>
      <c r="D4" s="16" t="s">
        <v>48</v>
      </c>
      <c r="E4" s="159"/>
      <c r="F4" s="160"/>
      <c r="G4" s="160"/>
      <c r="H4" s="19" t="s">
        <v>7</v>
      </c>
      <c r="I4" s="20">
        <v>0</v>
      </c>
      <c r="J4" s="21">
        <v>0</v>
      </c>
      <c r="K4" s="19" t="s">
        <v>7</v>
      </c>
      <c r="L4" s="20">
        <v>0</v>
      </c>
      <c r="M4" s="21">
        <v>8</v>
      </c>
      <c r="N4" s="19" t="s">
        <v>7</v>
      </c>
      <c r="O4" s="20">
        <v>0</v>
      </c>
      <c r="P4" s="21">
        <v>0</v>
      </c>
      <c r="Q4" s="19" t="s">
        <v>7</v>
      </c>
      <c r="R4" s="20">
        <v>0</v>
      </c>
      <c r="S4" s="21">
        <v>0</v>
      </c>
      <c r="T4" s="23"/>
      <c r="U4" s="24"/>
      <c r="V4" s="25">
        <v>2</v>
      </c>
      <c r="W4" s="26">
        <v>0</v>
      </c>
      <c r="X4" s="25">
        <v>2</v>
      </c>
      <c r="Y4" s="26">
        <v>0</v>
      </c>
      <c r="Z4" s="25">
        <v>2</v>
      </c>
      <c r="AA4" s="26">
        <v>0</v>
      </c>
      <c r="AB4" s="25">
        <v>2</v>
      </c>
      <c r="AC4" s="26">
        <v>0</v>
      </c>
      <c r="AD4" s="27">
        <v>8</v>
      </c>
      <c r="AE4" s="47"/>
      <c r="AF4" s="45"/>
      <c r="AG4" s="161">
        <v>1</v>
      </c>
      <c r="AH4" s="439" t="s">
        <v>146</v>
      </c>
      <c r="AI4" s="97">
        <f t="shared" ref="AI4:AI13" si="0">B4</f>
        <v>73370</v>
      </c>
      <c r="AJ4" s="97"/>
      <c r="AK4" s="97" t="str">
        <f t="shared" ref="AK4:AK13" si="1">D4</f>
        <v>AITTA</v>
      </c>
      <c r="AL4" s="97"/>
    </row>
    <row r="5" spans="1:38" ht="17" customHeight="1">
      <c r="A5" s="30" t="s">
        <v>2</v>
      </c>
      <c r="B5" s="31" t="s">
        <v>88</v>
      </c>
      <c r="C5" s="32"/>
      <c r="D5" s="33">
        <v>2194</v>
      </c>
      <c r="E5" s="163"/>
      <c r="F5" s="164"/>
      <c r="G5" s="164"/>
      <c r="H5" s="36">
        <v>5</v>
      </c>
      <c r="I5" s="37">
        <v>6</v>
      </c>
      <c r="J5" s="37">
        <v>8</v>
      </c>
      <c r="K5" s="36">
        <v>-9</v>
      </c>
      <c r="L5" s="37">
        <v>2</v>
      </c>
      <c r="M5" s="37">
        <v>8</v>
      </c>
      <c r="N5" s="36">
        <v>5</v>
      </c>
      <c r="O5" s="37">
        <v>13</v>
      </c>
      <c r="P5" s="37">
        <v>6</v>
      </c>
      <c r="Q5" s="36">
        <v>6</v>
      </c>
      <c r="R5" s="37">
        <v>3</v>
      </c>
      <c r="S5" s="37">
        <v>6</v>
      </c>
      <c r="T5" s="39"/>
      <c r="U5" s="40"/>
      <c r="V5" s="41"/>
      <c r="W5" s="30"/>
      <c r="X5" s="41"/>
      <c r="Y5" s="30"/>
      <c r="Z5" s="41"/>
      <c r="AA5" s="30"/>
      <c r="AB5" s="41"/>
      <c r="AC5" s="30"/>
      <c r="AD5" s="42"/>
      <c r="AE5" s="51"/>
      <c r="AF5" s="30"/>
      <c r="AG5" s="62"/>
      <c r="AH5" s="439"/>
      <c r="AI5" s="97" t="str">
        <f t="shared" si="0"/>
        <v xml:space="preserve">Zhang, Albert </v>
      </c>
      <c r="AJ5" s="97"/>
      <c r="AK5" s="97">
        <f t="shared" si="1"/>
        <v>2194</v>
      </c>
      <c r="AL5" s="97"/>
    </row>
    <row r="6" spans="1:38" ht="17" customHeight="1">
      <c r="A6" s="45"/>
      <c r="B6" s="14">
        <v>85572</v>
      </c>
      <c r="C6" s="15"/>
      <c r="D6" s="16" t="s">
        <v>48</v>
      </c>
      <c r="E6" s="19" t="s">
        <v>8</v>
      </c>
      <c r="F6" s="20">
        <v>0</v>
      </c>
      <c r="G6" s="46">
        <v>0</v>
      </c>
      <c r="H6" s="159"/>
      <c r="I6" s="160"/>
      <c r="J6" s="160"/>
      <c r="K6" s="19" t="s">
        <v>7</v>
      </c>
      <c r="L6" s="20">
        <v>0</v>
      </c>
      <c r="M6" s="21">
        <v>-8</v>
      </c>
      <c r="N6" s="19" t="s">
        <v>7</v>
      </c>
      <c r="O6" s="20">
        <v>0</v>
      </c>
      <c r="P6" s="21">
        <v>0</v>
      </c>
      <c r="Q6" s="19" t="s">
        <v>7</v>
      </c>
      <c r="R6" s="20">
        <v>0</v>
      </c>
      <c r="S6" s="21">
        <v>0</v>
      </c>
      <c r="T6" s="47">
        <v>0</v>
      </c>
      <c r="U6" s="26">
        <v>1</v>
      </c>
      <c r="V6" s="23"/>
      <c r="W6" s="24"/>
      <c r="X6" s="25">
        <v>2</v>
      </c>
      <c r="Y6" s="26">
        <v>0</v>
      </c>
      <c r="Z6" s="25">
        <v>2</v>
      </c>
      <c r="AA6" s="26">
        <v>0</v>
      </c>
      <c r="AB6" s="25">
        <v>2</v>
      </c>
      <c r="AC6" s="26">
        <v>0</v>
      </c>
      <c r="AD6" s="27">
        <v>7</v>
      </c>
      <c r="AE6" s="127"/>
      <c r="AF6" s="45"/>
      <c r="AG6" s="26">
        <v>2</v>
      </c>
      <c r="AH6" s="439" t="s">
        <v>147</v>
      </c>
      <c r="AI6" s="97">
        <f t="shared" si="0"/>
        <v>85572</v>
      </c>
      <c r="AJ6" s="97"/>
      <c r="AK6" s="97" t="str">
        <f t="shared" si="1"/>
        <v>AITTA</v>
      </c>
      <c r="AL6" s="97"/>
    </row>
    <row r="7" spans="1:38" ht="17" customHeight="1">
      <c r="A7" s="30" t="s">
        <v>3</v>
      </c>
      <c r="B7" s="31" t="s">
        <v>89</v>
      </c>
      <c r="C7" s="32"/>
      <c r="D7" s="33">
        <v>1962</v>
      </c>
      <c r="E7" s="49">
        <v>-5</v>
      </c>
      <c r="F7" s="50">
        <v>-6</v>
      </c>
      <c r="G7" s="26">
        <v>-8</v>
      </c>
      <c r="H7" s="163"/>
      <c r="I7" s="164"/>
      <c r="J7" s="164"/>
      <c r="K7" s="36">
        <v>3</v>
      </c>
      <c r="L7" s="37">
        <v>9</v>
      </c>
      <c r="M7" s="37">
        <v>7</v>
      </c>
      <c r="N7" s="36">
        <v>4</v>
      </c>
      <c r="O7" s="37">
        <v>5</v>
      </c>
      <c r="P7" s="37">
        <v>8</v>
      </c>
      <c r="Q7" s="36">
        <v>7</v>
      </c>
      <c r="R7" s="37">
        <v>3</v>
      </c>
      <c r="S7" s="37">
        <v>6</v>
      </c>
      <c r="T7" s="51"/>
      <c r="U7" s="30"/>
      <c r="V7" s="39"/>
      <c r="W7" s="40"/>
      <c r="X7" s="41"/>
      <c r="Y7" s="30"/>
      <c r="Z7" s="41"/>
      <c r="AA7" s="30"/>
      <c r="AB7" s="41"/>
      <c r="AC7" s="30"/>
      <c r="AD7" s="42"/>
      <c r="AE7" s="51"/>
      <c r="AF7" s="30"/>
      <c r="AG7" s="165"/>
      <c r="AH7" s="439" t="s">
        <v>147</v>
      </c>
      <c r="AI7" s="97" t="str">
        <f t="shared" si="0"/>
        <v xml:space="preserve">Koh, C. Brandon </v>
      </c>
      <c r="AJ7" s="97"/>
      <c r="AK7" s="97">
        <f t="shared" si="1"/>
        <v>1962</v>
      </c>
      <c r="AL7" s="97"/>
    </row>
    <row r="8" spans="1:38" ht="17" customHeight="1">
      <c r="A8" s="45"/>
      <c r="B8" s="14">
        <v>82199</v>
      </c>
      <c r="C8" s="15"/>
      <c r="D8" s="16" t="s">
        <v>48</v>
      </c>
      <c r="E8" s="19" t="s">
        <v>8</v>
      </c>
      <c r="F8" s="20">
        <v>0</v>
      </c>
      <c r="G8" s="46">
        <v>-8</v>
      </c>
      <c r="H8" s="19" t="s">
        <v>8</v>
      </c>
      <c r="I8" s="20">
        <v>0</v>
      </c>
      <c r="J8" s="46">
        <v>8</v>
      </c>
      <c r="K8" s="159"/>
      <c r="L8" s="160"/>
      <c r="M8" s="160"/>
      <c r="N8" s="19" t="s">
        <v>7</v>
      </c>
      <c r="O8" s="20">
        <v>0</v>
      </c>
      <c r="P8" s="21">
        <v>0</v>
      </c>
      <c r="Q8" s="19" t="s">
        <v>7</v>
      </c>
      <c r="R8" s="20">
        <v>0</v>
      </c>
      <c r="S8" s="21">
        <v>0</v>
      </c>
      <c r="T8" s="47">
        <v>0</v>
      </c>
      <c r="U8" s="26">
        <v>1</v>
      </c>
      <c r="V8" s="25">
        <v>0</v>
      </c>
      <c r="W8" s="26">
        <v>1</v>
      </c>
      <c r="X8" s="23"/>
      <c r="Y8" s="24"/>
      <c r="Z8" s="25">
        <v>2</v>
      </c>
      <c r="AA8" s="26">
        <v>0</v>
      </c>
      <c r="AB8" s="25">
        <v>2</v>
      </c>
      <c r="AC8" s="26">
        <v>0</v>
      </c>
      <c r="AD8" s="27">
        <v>6</v>
      </c>
      <c r="AE8" s="49"/>
      <c r="AF8" s="26"/>
      <c r="AG8" s="26">
        <v>3</v>
      </c>
      <c r="AH8" s="439" t="s">
        <v>19</v>
      </c>
      <c r="AI8" s="97">
        <f t="shared" si="0"/>
        <v>82199</v>
      </c>
      <c r="AJ8" s="97"/>
      <c r="AK8" s="97" t="str">
        <f t="shared" si="1"/>
        <v>AITTA</v>
      </c>
      <c r="AL8" s="97"/>
    </row>
    <row r="9" spans="1:38" ht="17" customHeight="1">
      <c r="A9" s="30" t="s">
        <v>4</v>
      </c>
      <c r="B9" s="31" t="s">
        <v>90</v>
      </c>
      <c r="C9" s="32"/>
      <c r="D9" s="33">
        <v>1939</v>
      </c>
      <c r="E9" s="49">
        <v>9</v>
      </c>
      <c r="F9" s="50">
        <v>-2</v>
      </c>
      <c r="G9" s="26">
        <v>-8</v>
      </c>
      <c r="H9" s="49">
        <v>-3</v>
      </c>
      <c r="I9" s="50">
        <v>-9</v>
      </c>
      <c r="J9" s="26">
        <v>-7</v>
      </c>
      <c r="K9" s="163"/>
      <c r="L9" s="164"/>
      <c r="M9" s="164"/>
      <c r="N9" s="36">
        <v>8</v>
      </c>
      <c r="O9" s="37">
        <v>5</v>
      </c>
      <c r="P9" s="37">
        <v>6</v>
      </c>
      <c r="Q9" s="36">
        <v>5</v>
      </c>
      <c r="R9" s="37">
        <v>7</v>
      </c>
      <c r="S9" s="37">
        <v>9</v>
      </c>
      <c r="T9" s="51"/>
      <c r="U9" s="30"/>
      <c r="V9" s="41"/>
      <c r="W9" s="30"/>
      <c r="X9" s="39"/>
      <c r="Y9" s="40"/>
      <c r="Z9" s="41"/>
      <c r="AA9" s="30"/>
      <c r="AB9" s="41"/>
      <c r="AC9" s="30"/>
      <c r="AD9" s="42"/>
      <c r="AE9" s="166"/>
      <c r="AF9" s="167"/>
      <c r="AG9" s="165"/>
      <c r="AH9" s="439" t="s">
        <v>19</v>
      </c>
      <c r="AI9" s="97" t="str">
        <f t="shared" si="0"/>
        <v xml:space="preserve">Wang, David </v>
      </c>
      <c r="AJ9" s="97"/>
      <c r="AK9" s="97">
        <f t="shared" si="1"/>
        <v>1939</v>
      </c>
      <c r="AL9" s="97"/>
    </row>
    <row r="10" spans="1:38" ht="17" customHeight="1">
      <c r="A10" s="45"/>
      <c r="B10" s="14">
        <v>91196</v>
      </c>
      <c r="C10" s="15"/>
      <c r="D10" s="16" t="s">
        <v>21</v>
      </c>
      <c r="E10" s="19" t="s">
        <v>8</v>
      </c>
      <c r="F10" s="20">
        <v>0</v>
      </c>
      <c r="G10" s="52">
        <v>0</v>
      </c>
      <c r="H10" s="19" t="s">
        <v>8</v>
      </c>
      <c r="I10" s="20">
        <v>0</v>
      </c>
      <c r="J10" s="46">
        <v>0</v>
      </c>
      <c r="K10" s="19" t="s">
        <v>8</v>
      </c>
      <c r="L10" s="20">
        <v>0</v>
      </c>
      <c r="M10" s="46">
        <v>0</v>
      </c>
      <c r="N10" s="159"/>
      <c r="O10" s="160"/>
      <c r="P10" s="160"/>
      <c r="Q10" s="19" t="s">
        <v>7</v>
      </c>
      <c r="R10" s="20">
        <v>0</v>
      </c>
      <c r="S10" s="21">
        <v>0</v>
      </c>
      <c r="T10" s="47">
        <v>0</v>
      </c>
      <c r="U10" s="26">
        <v>1</v>
      </c>
      <c r="V10" s="25">
        <v>0</v>
      </c>
      <c r="W10" s="26">
        <v>1</v>
      </c>
      <c r="X10" s="25">
        <v>0</v>
      </c>
      <c r="Y10" s="26">
        <v>1</v>
      </c>
      <c r="Z10" s="23"/>
      <c r="AA10" s="24"/>
      <c r="AB10" s="25">
        <v>2</v>
      </c>
      <c r="AC10" s="26">
        <v>0</v>
      </c>
      <c r="AD10" s="27">
        <v>5</v>
      </c>
      <c r="AE10" s="49"/>
      <c r="AF10" s="26"/>
      <c r="AG10" s="26">
        <v>4</v>
      </c>
      <c r="AH10" s="97"/>
      <c r="AI10" s="97">
        <f t="shared" si="0"/>
        <v>91196</v>
      </c>
      <c r="AJ10" s="97"/>
      <c r="AK10" s="97" t="str">
        <f t="shared" si="1"/>
        <v>AGTTA</v>
      </c>
      <c r="AL10" s="97"/>
    </row>
    <row r="11" spans="1:38" ht="17" customHeight="1">
      <c r="A11" s="30" t="s">
        <v>5</v>
      </c>
      <c r="B11" s="31" t="s">
        <v>91</v>
      </c>
      <c r="C11" s="32"/>
      <c r="D11" s="33">
        <v>1211</v>
      </c>
      <c r="E11" s="58">
        <v>-5</v>
      </c>
      <c r="F11" s="59">
        <v>-13</v>
      </c>
      <c r="G11" s="60">
        <v>-6</v>
      </c>
      <c r="H11" s="49">
        <v>-4</v>
      </c>
      <c r="I11" s="50">
        <v>-5</v>
      </c>
      <c r="J11" s="26">
        <v>-8</v>
      </c>
      <c r="K11" s="49">
        <v>-8</v>
      </c>
      <c r="L11" s="50">
        <v>-5</v>
      </c>
      <c r="M11" s="26">
        <v>-6</v>
      </c>
      <c r="N11" s="163"/>
      <c r="O11" s="164"/>
      <c r="P11" s="164"/>
      <c r="Q11" s="36">
        <v>3</v>
      </c>
      <c r="R11" s="37">
        <v>7</v>
      </c>
      <c r="S11" s="37">
        <v>4</v>
      </c>
      <c r="T11" s="51"/>
      <c r="U11" s="30"/>
      <c r="V11" s="41"/>
      <c r="W11" s="30"/>
      <c r="X11" s="41"/>
      <c r="Y11" s="30"/>
      <c r="Z11" s="39"/>
      <c r="AA11" s="40"/>
      <c r="AB11" s="41"/>
      <c r="AC11" s="30"/>
      <c r="AD11" s="42"/>
      <c r="AE11" s="166"/>
      <c r="AF11" s="167"/>
      <c r="AG11" s="165"/>
      <c r="AH11" s="97"/>
      <c r="AI11" s="97" t="str">
        <f t="shared" si="0"/>
        <v xml:space="preserve">Sun, Charley </v>
      </c>
      <c r="AJ11" s="97"/>
      <c r="AK11" s="97">
        <f t="shared" si="1"/>
        <v>1211</v>
      </c>
      <c r="AL11" s="97"/>
    </row>
    <row r="12" spans="1:38" ht="17" customHeight="1">
      <c r="A12" s="45"/>
      <c r="B12" s="14">
        <v>88526</v>
      </c>
      <c r="C12" s="15"/>
      <c r="D12" s="16" t="s">
        <v>60</v>
      </c>
      <c r="E12" s="19" t="s">
        <v>8</v>
      </c>
      <c r="F12" s="20">
        <v>0</v>
      </c>
      <c r="G12" s="46">
        <v>0</v>
      </c>
      <c r="H12" s="19" t="s">
        <v>8</v>
      </c>
      <c r="I12" s="20">
        <v>0</v>
      </c>
      <c r="J12" s="52">
        <v>0</v>
      </c>
      <c r="K12" s="19" t="s">
        <v>8</v>
      </c>
      <c r="L12" s="20">
        <v>0</v>
      </c>
      <c r="M12" s="46">
        <v>0</v>
      </c>
      <c r="N12" s="19" t="s">
        <v>8</v>
      </c>
      <c r="O12" s="20">
        <v>0</v>
      </c>
      <c r="P12" s="46">
        <v>0</v>
      </c>
      <c r="Q12" s="159"/>
      <c r="R12" s="160"/>
      <c r="S12" s="160"/>
      <c r="T12" s="47">
        <v>0</v>
      </c>
      <c r="U12" s="26">
        <v>1</v>
      </c>
      <c r="V12" s="25">
        <v>0</v>
      </c>
      <c r="W12" s="26">
        <v>1</v>
      </c>
      <c r="X12" s="25">
        <v>0</v>
      </c>
      <c r="Y12" s="26">
        <v>1</v>
      </c>
      <c r="Z12" s="25">
        <v>0</v>
      </c>
      <c r="AA12" s="26">
        <v>1</v>
      </c>
      <c r="AB12" s="23"/>
      <c r="AC12" s="24"/>
      <c r="AD12" s="27">
        <v>4</v>
      </c>
      <c r="AE12" s="49"/>
      <c r="AF12" s="26"/>
      <c r="AG12" s="26">
        <v>5</v>
      </c>
      <c r="AH12" s="97"/>
      <c r="AI12" s="97">
        <f t="shared" si="0"/>
        <v>88526</v>
      </c>
      <c r="AJ12" s="97"/>
      <c r="AK12" s="97" t="str">
        <f t="shared" si="1"/>
        <v>Archi's</v>
      </c>
      <c r="AL12" s="97"/>
    </row>
    <row r="13" spans="1:38" ht="17" customHeight="1">
      <c r="A13" s="30" t="s">
        <v>14</v>
      </c>
      <c r="B13" s="55" t="s">
        <v>92</v>
      </c>
      <c r="C13" s="56"/>
      <c r="D13" s="57">
        <v>497</v>
      </c>
      <c r="E13" s="61">
        <v>-6</v>
      </c>
      <c r="F13" s="59">
        <v>-3</v>
      </c>
      <c r="G13" s="62">
        <v>-6</v>
      </c>
      <c r="H13" s="58">
        <v>-7</v>
      </c>
      <c r="I13" s="59">
        <v>-3</v>
      </c>
      <c r="J13" s="60">
        <v>-6</v>
      </c>
      <c r="K13" s="61">
        <v>-5</v>
      </c>
      <c r="L13" s="59">
        <v>-7</v>
      </c>
      <c r="M13" s="62">
        <v>-9</v>
      </c>
      <c r="N13" s="61">
        <v>-3</v>
      </c>
      <c r="O13" s="59">
        <v>-7</v>
      </c>
      <c r="P13" s="62">
        <v>-4</v>
      </c>
      <c r="Q13" s="163"/>
      <c r="R13" s="164"/>
      <c r="S13" s="164"/>
      <c r="T13" s="51"/>
      <c r="U13" s="30"/>
      <c r="V13" s="41"/>
      <c r="W13" s="30"/>
      <c r="X13" s="41"/>
      <c r="Y13" s="30"/>
      <c r="Z13" s="41"/>
      <c r="AA13" s="30"/>
      <c r="AB13" s="39"/>
      <c r="AC13" s="40"/>
      <c r="AD13" s="42"/>
      <c r="AE13" s="166"/>
      <c r="AF13" s="167"/>
      <c r="AG13" s="165"/>
      <c r="AH13" s="97"/>
      <c r="AI13" s="97" t="str">
        <f t="shared" si="0"/>
        <v>Athalye, Archana M</v>
      </c>
      <c r="AJ13" s="97"/>
      <c r="AK13" s="97">
        <f t="shared" si="1"/>
        <v>497</v>
      </c>
      <c r="AL13" s="97"/>
    </row>
    <row r="15" spans="1:38" s="66" customFormat="1">
      <c r="A15" s="1"/>
      <c r="B15" s="154"/>
      <c r="C15" s="154"/>
      <c r="D15" s="7"/>
      <c r="AH15" s="1"/>
      <c r="AI15" s="1"/>
      <c r="AJ15" s="1"/>
      <c r="AK15" s="1"/>
      <c r="AL15" s="1"/>
    </row>
    <row r="16" spans="1:38" s="66" customFormat="1" ht="16">
      <c r="A16" s="1"/>
      <c r="B16" s="121" t="s">
        <v>99</v>
      </c>
      <c r="C16" s="154"/>
      <c r="D16" s="7"/>
      <c r="I16" s="66" t="s">
        <v>116</v>
      </c>
      <c r="AH16" s="1"/>
      <c r="AI16" s="1"/>
      <c r="AJ16" s="1"/>
      <c r="AK16" s="1"/>
      <c r="AL16" s="1"/>
    </row>
    <row r="17" spans="1:38" s="66" customFormat="1">
      <c r="A17" s="1"/>
      <c r="B17" s="154"/>
      <c r="C17" s="154"/>
      <c r="D17" s="7"/>
      <c r="AH17" s="1"/>
      <c r="AI17" s="1"/>
      <c r="AJ17" s="1"/>
      <c r="AK17" s="1"/>
      <c r="AL17" s="1"/>
    </row>
    <row r="18" spans="1:38" s="66" customFormat="1">
      <c r="A18" s="1"/>
      <c r="B18" s="5"/>
      <c r="C18" s="5"/>
      <c r="D18" s="7"/>
      <c r="E18" s="65"/>
      <c r="F18" s="66" t="s">
        <v>2</v>
      </c>
      <c r="G18" s="65"/>
      <c r="H18" s="65"/>
      <c r="I18" s="66" t="s">
        <v>3</v>
      </c>
      <c r="J18" s="155"/>
      <c r="K18" s="65"/>
      <c r="L18" s="66" t="s">
        <v>4</v>
      </c>
      <c r="M18" s="155"/>
      <c r="N18" s="65"/>
      <c r="O18" s="66" t="s">
        <v>5</v>
      </c>
      <c r="P18" s="155" t="s">
        <v>10</v>
      </c>
      <c r="Q18" s="155"/>
      <c r="R18" s="99" t="s">
        <v>14</v>
      </c>
      <c r="S18" s="155" t="s">
        <v>10</v>
      </c>
      <c r="T18" s="8" t="s">
        <v>2</v>
      </c>
      <c r="U18" s="156"/>
      <c r="V18" s="8" t="s">
        <v>3</v>
      </c>
      <c r="W18" s="156"/>
      <c r="X18" s="8" t="s">
        <v>4</v>
      </c>
      <c r="Y18" s="156"/>
      <c r="Z18" s="8" t="s">
        <v>5</v>
      </c>
      <c r="AA18" s="156"/>
      <c r="AB18" s="8" t="s">
        <v>14</v>
      </c>
      <c r="AC18" s="156"/>
      <c r="AD18" s="64" t="s">
        <v>6</v>
      </c>
      <c r="AE18" s="157" t="s">
        <v>7</v>
      </c>
      <c r="AF18" s="158" t="s">
        <v>8</v>
      </c>
      <c r="AG18" s="64" t="s">
        <v>15</v>
      </c>
      <c r="AH18" s="99"/>
      <c r="AI18" s="99"/>
      <c r="AJ18" s="99"/>
      <c r="AK18" s="1"/>
      <c r="AL18" s="1"/>
    </row>
    <row r="19" spans="1:38" s="66" customFormat="1" ht="17" customHeight="1">
      <c r="A19" s="1"/>
      <c r="B19" s="196">
        <v>77452</v>
      </c>
      <c r="C19" s="197"/>
      <c r="D19" s="198" t="s">
        <v>48</v>
      </c>
      <c r="E19" s="159"/>
      <c r="F19" s="160"/>
      <c r="G19" s="160"/>
      <c r="H19" s="19" t="s">
        <v>8</v>
      </c>
      <c r="I19" s="20">
        <v>0</v>
      </c>
      <c r="J19" s="21">
        <v>5</v>
      </c>
      <c r="K19" s="19" t="s">
        <v>7</v>
      </c>
      <c r="L19" s="20">
        <v>6</v>
      </c>
      <c r="M19" s="21">
        <v>-2</v>
      </c>
      <c r="N19" s="19" t="s">
        <v>7</v>
      </c>
      <c r="O19" s="20">
        <v>12</v>
      </c>
      <c r="P19" s="21">
        <v>7</v>
      </c>
      <c r="Q19" s="19" t="s">
        <v>7</v>
      </c>
      <c r="R19" s="20">
        <v>0</v>
      </c>
      <c r="S19" s="21">
        <v>-8</v>
      </c>
      <c r="T19" s="23"/>
      <c r="U19" s="24"/>
      <c r="V19" s="25">
        <v>0</v>
      </c>
      <c r="W19" s="26">
        <v>1</v>
      </c>
      <c r="X19" s="25">
        <v>2</v>
      </c>
      <c r="Y19" s="26">
        <v>0</v>
      </c>
      <c r="Z19" s="25">
        <v>2</v>
      </c>
      <c r="AA19" s="26">
        <v>0</v>
      </c>
      <c r="AB19" s="25">
        <v>2</v>
      </c>
      <c r="AC19" s="26">
        <v>0</v>
      </c>
      <c r="AD19" s="27">
        <v>7</v>
      </c>
      <c r="AE19" s="47"/>
      <c r="AF19" s="45"/>
      <c r="AG19" s="26">
        <v>2</v>
      </c>
      <c r="AH19" s="99"/>
      <c r="AI19" s="97">
        <f t="shared" ref="AI19:AI28" si="2">B19</f>
        <v>77452</v>
      </c>
      <c r="AJ19" s="97"/>
      <c r="AK19" s="97" t="str">
        <f t="shared" ref="AK19:AK28" si="3">D19</f>
        <v>AITTA</v>
      </c>
      <c r="AL19" s="97"/>
    </row>
    <row r="20" spans="1:38" s="66" customFormat="1" ht="17" customHeight="1">
      <c r="A20" s="30" t="s">
        <v>2</v>
      </c>
      <c r="B20" s="202" t="s">
        <v>28</v>
      </c>
      <c r="C20" s="203"/>
      <c r="D20" s="204">
        <v>2234</v>
      </c>
      <c r="E20" s="163"/>
      <c r="F20" s="164"/>
      <c r="G20" s="164"/>
      <c r="H20" s="36">
        <v>6</v>
      </c>
      <c r="I20" s="37">
        <v>-8</v>
      </c>
      <c r="J20" s="37">
        <v>-7</v>
      </c>
      <c r="K20" s="36">
        <v>7</v>
      </c>
      <c r="L20" s="37">
        <v>-8</v>
      </c>
      <c r="M20" s="37">
        <v>6</v>
      </c>
      <c r="N20" s="36">
        <v>-13</v>
      </c>
      <c r="O20" s="37">
        <v>-8</v>
      </c>
      <c r="P20" s="37">
        <v>7</v>
      </c>
      <c r="Q20" s="36">
        <v>8</v>
      </c>
      <c r="R20" s="37">
        <v>6</v>
      </c>
      <c r="S20" s="37">
        <v>7</v>
      </c>
      <c r="T20" s="39"/>
      <c r="U20" s="40"/>
      <c r="V20" s="41"/>
      <c r="W20" s="30"/>
      <c r="X20" s="41"/>
      <c r="Y20" s="30"/>
      <c r="Z20" s="41"/>
      <c r="AA20" s="30"/>
      <c r="AB20" s="41"/>
      <c r="AC20" s="30"/>
      <c r="AD20" s="42"/>
      <c r="AE20" s="51"/>
      <c r="AF20" s="30"/>
      <c r="AG20" s="62"/>
      <c r="AH20" s="97" t="s">
        <v>146</v>
      </c>
      <c r="AI20" s="97" t="str">
        <f t="shared" si="2"/>
        <v>Wang, James S.</v>
      </c>
      <c r="AJ20" s="97"/>
      <c r="AK20" s="97">
        <f t="shared" si="3"/>
        <v>2234</v>
      </c>
      <c r="AL20" s="97"/>
    </row>
    <row r="21" spans="1:38" s="66" customFormat="1" ht="17" customHeight="1">
      <c r="A21" s="45"/>
      <c r="B21" s="196">
        <v>71163</v>
      </c>
      <c r="C21" s="197"/>
      <c r="D21" s="198" t="s">
        <v>48</v>
      </c>
      <c r="E21" s="19" t="s">
        <v>7</v>
      </c>
      <c r="F21" s="20">
        <v>0</v>
      </c>
      <c r="G21" s="46">
        <v>-5</v>
      </c>
      <c r="H21" s="159"/>
      <c r="I21" s="160"/>
      <c r="J21" s="160"/>
      <c r="K21" s="19" t="s">
        <v>7</v>
      </c>
      <c r="L21" s="20">
        <v>0</v>
      </c>
      <c r="M21" s="21">
        <v>0</v>
      </c>
      <c r="N21" s="19" t="s">
        <v>7</v>
      </c>
      <c r="O21" s="20">
        <v>0</v>
      </c>
      <c r="P21" s="21"/>
      <c r="Q21" s="19" t="s">
        <v>7</v>
      </c>
      <c r="R21" s="20">
        <v>0</v>
      </c>
      <c r="S21" s="21">
        <v>0</v>
      </c>
      <c r="T21" s="47">
        <v>2</v>
      </c>
      <c r="U21" s="26">
        <v>0</v>
      </c>
      <c r="V21" s="23"/>
      <c r="W21" s="24"/>
      <c r="X21" s="25">
        <v>2</v>
      </c>
      <c r="Y21" s="26">
        <v>0</v>
      </c>
      <c r="Z21" s="25">
        <v>2</v>
      </c>
      <c r="AA21" s="26">
        <v>0</v>
      </c>
      <c r="AB21" s="25">
        <v>2</v>
      </c>
      <c r="AC21" s="26">
        <v>0</v>
      </c>
      <c r="AD21" s="27">
        <v>8</v>
      </c>
      <c r="AE21" s="127"/>
      <c r="AF21" s="45"/>
      <c r="AG21" s="26">
        <v>1</v>
      </c>
      <c r="AH21" s="97"/>
      <c r="AI21" s="97">
        <f t="shared" si="2"/>
        <v>71163</v>
      </c>
      <c r="AJ21" s="97"/>
      <c r="AK21" s="97" t="str">
        <f t="shared" si="3"/>
        <v>AITTA</v>
      </c>
      <c r="AL21" s="97"/>
    </row>
    <row r="22" spans="1:38" s="66" customFormat="1" ht="17" customHeight="1">
      <c r="A22" s="30" t="s">
        <v>3</v>
      </c>
      <c r="B22" s="202" t="s">
        <v>94</v>
      </c>
      <c r="C22" s="203"/>
      <c r="D22" s="204">
        <v>2197</v>
      </c>
      <c r="E22" s="49">
        <v>-6</v>
      </c>
      <c r="F22" s="50">
        <v>8</v>
      </c>
      <c r="G22" s="26">
        <v>7</v>
      </c>
      <c r="H22" s="163"/>
      <c r="I22" s="164"/>
      <c r="J22" s="164"/>
      <c r="K22" s="36">
        <v>8</v>
      </c>
      <c r="L22" s="37">
        <v>6</v>
      </c>
      <c r="M22" s="37">
        <v>5</v>
      </c>
      <c r="N22" s="36">
        <v>8</v>
      </c>
      <c r="O22" s="37">
        <v>6</v>
      </c>
      <c r="P22" s="37">
        <v>6</v>
      </c>
      <c r="Q22" s="36">
        <v>5</v>
      </c>
      <c r="R22" s="37">
        <v>5</v>
      </c>
      <c r="S22" s="37">
        <v>7</v>
      </c>
      <c r="T22" s="51"/>
      <c r="U22" s="30"/>
      <c r="V22" s="39"/>
      <c r="W22" s="40"/>
      <c r="X22" s="41"/>
      <c r="Y22" s="30"/>
      <c r="Z22" s="41"/>
      <c r="AA22" s="30"/>
      <c r="AB22" s="41"/>
      <c r="AC22" s="30"/>
      <c r="AD22" s="42"/>
      <c r="AE22" s="51"/>
      <c r="AF22" s="30"/>
      <c r="AG22" s="165"/>
      <c r="AH22" s="97" t="s">
        <v>147</v>
      </c>
      <c r="AI22" s="97" t="str">
        <f t="shared" si="2"/>
        <v xml:space="preserve">Yao, Jerry </v>
      </c>
      <c r="AJ22" s="97"/>
      <c r="AK22" s="97">
        <f t="shared" si="3"/>
        <v>2197</v>
      </c>
      <c r="AL22" s="97"/>
    </row>
    <row r="23" spans="1:38" s="66" customFormat="1" ht="17" customHeight="1">
      <c r="A23" s="45"/>
      <c r="B23" s="196">
        <v>91536</v>
      </c>
      <c r="C23" s="197"/>
      <c r="D23" s="198" t="s">
        <v>48</v>
      </c>
      <c r="E23" s="19" t="s">
        <v>8</v>
      </c>
      <c r="F23" s="20">
        <v>-6</v>
      </c>
      <c r="G23" s="46">
        <v>2</v>
      </c>
      <c r="H23" s="19" t="s">
        <v>8</v>
      </c>
      <c r="I23" s="20">
        <v>0</v>
      </c>
      <c r="J23" s="46">
        <v>0</v>
      </c>
      <c r="K23" s="159"/>
      <c r="L23" s="160"/>
      <c r="M23" s="160"/>
      <c r="N23" s="19" t="s">
        <v>7</v>
      </c>
      <c r="O23" s="20">
        <v>0</v>
      </c>
      <c r="P23" s="21">
        <v>0</v>
      </c>
      <c r="Q23" s="19" t="s">
        <v>7</v>
      </c>
      <c r="R23" s="20">
        <v>0</v>
      </c>
      <c r="S23" s="21">
        <v>0</v>
      </c>
      <c r="T23" s="47">
        <v>0</v>
      </c>
      <c r="U23" s="26">
        <v>1</v>
      </c>
      <c r="V23" s="25">
        <v>0</v>
      </c>
      <c r="W23" s="26">
        <v>1</v>
      </c>
      <c r="X23" s="23"/>
      <c r="Y23" s="24"/>
      <c r="Z23" s="25">
        <v>2</v>
      </c>
      <c r="AA23" s="26">
        <v>0</v>
      </c>
      <c r="AB23" s="25">
        <v>2</v>
      </c>
      <c r="AC23" s="26">
        <v>0</v>
      </c>
      <c r="AD23" s="27">
        <v>6</v>
      </c>
      <c r="AE23" s="127"/>
      <c r="AF23" s="45"/>
      <c r="AG23" s="26">
        <v>3</v>
      </c>
      <c r="AH23" s="97"/>
      <c r="AI23" s="97">
        <f t="shared" si="2"/>
        <v>91536</v>
      </c>
      <c r="AJ23" s="97"/>
      <c r="AK23" s="97" t="str">
        <f t="shared" si="3"/>
        <v>AITTA</v>
      </c>
      <c r="AL23" s="97"/>
    </row>
    <row r="24" spans="1:38" s="66" customFormat="1" ht="17" customHeight="1">
      <c r="A24" s="30" t="s">
        <v>4</v>
      </c>
      <c r="B24" s="202" t="s">
        <v>95</v>
      </c>
      <c r="C24" s="203"/>
      <c r="D24" s="204">
        <v>1932</v>
      </c>
      <c r="E24" s="49">
        <v>-7</v>
      </c>
      <c r="F24" s="50">
        <v>8</v>
      </c>
      <c r="G24" s="26">
        <v>-6</v>
      </c>
      <c r="H24" s="49">
        <v>-8</v>
      </c>
      <c r="I24" s="50">
        <v>-6</v>
      </c>
      <c r="J24" s="26">
        <v>-5</v>
      </c>
      <c r="K24" s="163"/>
      <c r="L24" s="164"/>
      <c r="M24" s="164"/>
      <c r="N24" s="36">
        <v>6</v>
      </c>
      <c r="O24" s="37">
        <v>5</v>
      </c>
      <c r="P24" s="37">
        <v>6</v>
      </c>
      <c r="Q24" s="36">
        <v>8</v>
      </c>
      <c r="R24" s="37">
        <v>6</v>
      </c>
      <c r="S24" s="37">
        <v>6</v>
      </c>
      <c r="T24" s="51"/>
      <c r="U24" s="30"/>
      <c r="V24" s="41"/>
      <c r="W24" s="30"/>
      <c r="X24" s="39"/>
      <c r="Y24" s="40"/>
      <c r="Z24" s="41"/>
      <c r="AA24" s="30"/>
      <c r="AB24" s="41"/>
      <c r="AC24" s="30"/>
      <c r="AD24" s="42"/>
      <c r="AE24" s="51"/>
      <c r="AF24" s="30"/>
      <c r="AG24" s="165"/>
      <c r="AH24" s="97"/>
      <c r="AI24" s="97" t="str">
        <f t="shared" si="2"/>
        <v xml:space="preserve">Zhang, Gregory </v>
      </c>
      <c r="AJ24" s="97"/>
      <c r="AK24" s="97">
        <f t="shared" si="3"/>
        <v>1932</v>
      </c>
      <c r="AL24" s="97"/>
    </row>
    <row r="25" spans="1:38" s="66" customFormat="1" ht="17" customHeight="1">
      <c r="A25" s="45"/>
      <c r="B25" s="196">
        <v>83134</v>
      </c>
      <c r="C25" s="197"/>
      <c r="D25" s="198" t="s">
        <v>48</v>
      </c>
      <c r="E25" s="19" t="s">
        <v>8</v>
      </c>
      <c r="F25" s="20">
        <v>-12</v>
      </c>
      <c r="G25" s="52">
        <v>-7</v>
      </c>
      <c r="H25" s="19" t="s">
        <v>8</v>
      </c>
      <c r="I25" s="20">
        <v>0</v>
      </c>
      <c r="J25" s="46">
        <v>0</v>
      </c>
      <c r="K25" s="19" t="s">
        <v>8</v>
      </c>
      <c r="L25" s="20">
        <v>0</v>
      </c>
      <c r="M25" s="46">
        <v>0</v>
      </c>
      <c r="N25" s="159"/>
      <c r="O25" s="160"/>
      <c r="P25" s="160"/>
      <c r="Q25" s="19" t="s">
        <v>7</v>
      </c>
      <c r="R25" s="20">
        <v>0</v>
      </c>
      <c r="S25" s="21">
        <v>14</v>
      </c>
      <c r="T25" s="47">
        <v>0</v>
      </c>
      <c r="U25" s="26">
        <v>1</v>
      </c>
      <c r="V25" s="25">
        <v>0</v>
      </c>
      <c r="W25" s="26">
        <v>1</v>
      </c>
      <c r="X25" s="25">
        <v>0</v>
      </c>
      <c r="Y25" s="26">
        <v>1</v>
      </c>
      <c r="Z25" s="23"/>
      <c r="AA25" s="24"/>
      <c r="AB25" s="25">
        <v>2</v>
      </c>
      <c r="AC25" s="26">
        <v>0</v>
      </c>
      <c r="AD25" s="27">
        <v>5</v>
      </c>
      <c r="AE25" s="127"/>
      <c r="AF25" s="45"/>
      <c r="AG25" s="26">
        <v>4</v>
      </c>
      <c r="AH25" s="97"/>
      <c r="AI25" s="97">
        <f t="shared" si="2"/>
        <v>83134</v>
      </c>
      <c r="AJ25" s="97"/>
      <c r="AK25" s="97" t="str">
        <f t="shared" si="3"/>
        <v>AITTA</v>
      </c>
      <c r="AL25" s="97"/>
    </row>
    <row r="26" spans="1:38" s="66" customFormat="1" ht="17" customHeight="1">
      <c r="A26" s="30" t="s">
        <v>5</v>
      </c>
      <c r="B26" s="202" t="s">
        <v>96</v>
      </c>
      <c r="C26" s="203"/>
      <c r="D26" s="204">
        <v>1755</v>
      </c>
      <c r="E26" s="58">
        <v>13</v>
      </c>
      <c r="F26" s="59">
        <v>8</v>
      </c>
      <c r="G26" s="60">
        <v>-7</v>
      </c>
      <c r="H26" s="49">
        <v>-8</v>
      </c>
      <c r="I26" s="50">
        <v>-6</v>
      </c>
      <c r="J26" s="26">
        <v>-6</v>
      </c>
      <c r="K26" s="49">
        <v>-6</v>
      </c>
      <c r="L26" s="50">
        <v>-5</v>
      </c>
      <c r="M26" s="26">
        <v>-6</v>
      </c>
      <c r="N26" s="163"/>
      <c r="O26" s="164"/>
      <c r="P26" s="164"/>
      <c r="Q26" s="36">
        <v>8</v>
      </c>
      <c r="R26" s="37">
        <v>-14</v>
      </c>
      <c r="S26" s="37">
        <v>4</v>
      </c>
      <c r="T26" s="51"/>
      <c r="U26" s="30"/>
      <c r="V26" s="41"/>
      <c r="W26" s="30"/>
      <c r="X26" s="41"/>
      <c r="Y26" s="30"/>
      <c r="Z26" s="39"/>
      <c r="AA26" s="40"/>
      <c r="AB26" s="41"/>
      <c r="AC26" s="30"/>
      <c r="AD26" s="42"/>
      <c r="AE26" s="51"/>
      <c r="AF26" s="30"/>
      <c r="AG26" s="165"/>
      <c r="AH26" s="97" t="s">
        <v>19</v>
      </c>
      <c r="AI26" s="97" t="str">
        <f t="shared" si="2"/>
        <v xml:space="preserve">Qin, Tina </v>
      </c>
      <c r="AJ26" s="97"/>
      <c r="AK26" s="97">
        <f t="shared" si="3"/>
        <v>1755</v>
      </c>
      <c r="AL26" s="97"/>
    </row>
    <row r="27" spans="1:38" s="66" customFormat="1" ht="17" customHeight="1">
      <c r="A27" s="45"/>
      <c r="B27" s="196">
        <v>999986</v>
      </c>
      <c r="C27" s="197"/>
      <c r="D27" s="198" t="s">
        <v>98</v>
      </c>
      <c r="E27" s="19" t="s">
        <v>8</v>
      </c>
      <c r="F27" s="20">
        <v>0</v>
      </c>
      <c r="G27" s="46">
        <v>8</v>
      </c>
      <c r="H27" s="19" t="s">
        <v>8</v>
      </c>
      <c r="I27" s="20">
        <v>0</v>
      </c>
      <c r="J27" s="52">
        <v>0</v>
      </c>
      <c r="K27" s="19" t="s">
        <v>8</v>
      </c>
      <c r="L27" s="20">
        <v>0</v>
      </c>
      <c r="M27" s="46">
        <v>0</v>
      </c>
      <c r="N27" s="19" t="s">
        <v>8</v>
      </c>
      <c r="O27" s="20">
        <v>0</v>
      </c>
      <c r="P27" s="46">
        <v>-14</v>
      </c>
      <c r="Q27" s="159"/>
      <c r="R27" s="160"/>
      <c r="S27" s="160"/>
      <c r="T27" s="47">
        <v>0</v>
      </c>
      <c r="U27" s="26">
        <v>1</v>
      </c>
      <c r="V27" s="25">
        <v>0</v>
      </c>
      <c r="W27" s="26">
        <v>1</v>
      </c>
      <c r="X27" s="25">
        <v>0</v>
      </c>
      <c r="Y27" s="26">
        <v>1</v>
      </c>
      <c r="Z27" s="25">
        <v>0</v>
      </c>
      <c r="AA27" s="26">
        <v>1</v>
      </c>
      <c r="AB27" s="23"/>
      <c r="AC27" s="24"/>
      <c r="AD27" s="27">
        <v>4</v>
      </c>
      <c r="AE27" s="127"/>
      <c r="AF27" s="45"/>
      <c r="AG27" s="26">
        <v>5</v>
      </c>
      <c r="AH27" s="97"/>
      <c r="AI27" s="97">
        <f t="shared" si="2"/>
        <v>999986</v>
      </c>
      <c r="AJ27" s="97"/>
      <c r="AK27" s="97" t="str">
        <f t="shared" si="3"/>
        <v>None</v>
      </c>
      <c r="AL27" s="97"/>
    </row>
    <row r="28" spans="1:38" s="66" customFormat="1" ht="17" customHeight="1">
      <c r="A28" s="30" t="s">
        <v>14</v>
      </c>
      <c r="B28" s="202" t="s">
        <v>97</v>
      </c>
      <c r="C28" s="203"/>
      <c r="D28" s="204">
        <v>400</v>
      </c>
      <c r="E28" s="61">
        <v>-8</v>
      </c>
      <c r="F28" s="59">
        <v>-6</v>
      </c>
      <c r="G28" s="62">
        <v>-7</v>
      </c>
      <c r="H28" s="58">
        <v>-5</v>
      </c>
      <c r="I28" s="59">
        <v>-5</v>
      </c>
      <c r="J28" s="60">
        <v>-7</v>
      </c>
      <c r="K28" s="61">
        <v>-8</v>
      </c>
      <c r="L28" s="59">
        <v>-6</v>
      </c>
      <c r="M28" s="62">
        <v>-6</v>
      </c>
      <c r="N28" s="61">
        <v>-8</v>
      </c>
      <c r="O28" s="59">
        <v>14</v>
      </c>
      <c r="P28" s="62">
        <v>-4</v>
      </c>
      <c r="Q28" s="163"/>
      <c r="R28" s="164"/>
      <c r="S28" s="164"/>
      <c r="T28" s="51"/>
      <c r="U28" s="30"/>
      <c r="V28" s="41"/>
      <c r="W28" s="30"/>
      <c r="X28" s="41"/>
      <c r="Y28" s="30"/>
      <c r="Z28" s="41"/>
      <c r="AA28" s="30"/>
      <c r="AB28" s="39"/>
      <c r="AC28" s="40"/>
      <c r="AD28" s="42"/>
      <c r="AE28" s="51"/>
      <c r="AF28" s="30"/>
      <c r="AG28" s="165"/>
      <c r="AH28" s="97"/>
      <c r="AI28" s="97" t="str">
        <f t="shared" si="2"/>
        <v>Gaskins, Grace *</v>
      </c>
      <c r="AJ28" s="97"/>
      <c r="AK28" s="97">
        <f t="shared" si="3"/>
        <v>400</v>
      </c>
      <c r="AL28" s="97"/>
    </row>
    <row r="29" spans="1:38">
      <c r="AH29" s="97"/>
    </row>
  </sheetData>
  <mergeCells count="4">
    <mergeCell ref="AE1:AG1"/>
    <mergeCell ref="AH4:AH5"/>
    <mergeCell ref="AH6:AH7"/>
    <mergeCell ref="AH8:AH9"/>
  </mergeCells>
  <phoneticPr fontId="23" type="noConversion"/>
  <printOptions horizontalCentered="1"/>
  <pageMargins left="0.5" right="0.5" top="1" bottom="0.5" header="0.5" footer="0.5"/>
  <pageSetup scale="83" orientation="portrait" horizontalDpi="4294967292" verticalDpi="4294967292"/>
  <headerFooter>
    <oddHeader>&amp;C&amp;"Geneva,Bold"&amp;14 &amp;K0000002015 Georgia Games</oddHeader>
  </headerFooter>
  <legacyDrawing r:id="rId1"/>
  <extLst>
    <ext xmlns:mx="http://schemas.microsoft.com/office/mac/excel/2008/main" uri="{64002731-A6B0-56B0-2670-7721B7C09600}">
      <mx:PLV Mode="0" OnePage="0" WScale="15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1"/>
  <sheetViews>
    <sheetView showGridLines="0" showZeros="0" topLeftCell="A307" zoomScale="125" zoomScaleNormal="125" zoomScalePageLayoutView="125" workbookViewId="0">
      <selection activeCell="B312" sqref="B312:D319"/>
    </sheetView>
  </sheetViews>
  <sheetFormatPr baseColWidth="10" defaultColWidth="11.42578125" defaultRowHeight="15" x14ac:dyDescent="0"/>
  <cols>
    <col min="1" max="1" width="3" style="1" customWidth="1"/>
    <col min="2" max="2" width="14.85546875" style="1" customWidth="1"/>
    <col min="3" max="3" width="4.7109375" style="4" customWidth="1"/>
    <col min="4" max="4" width="5.5703125" style="4" customWidth="1"/>
    <col min="5" max="15" width="3.140625" style="4" customWidth="1"/>
    <col min="16" max="16" width="3.28515625" style="4" customWidth="1"/>
    <col min="17" max="23" width="2.7109375" style="4" hidden="1" customWidth="1"/>
    <col min="24" max="24" width="3.7109375" style="6" hidden="1" customWidth="1"/>
    <col min="25" max="27" width="3.5703125" style="4" customWidth="1"/>
    <col min="28" max="28" width="5.5703125" style="4" bestFit="1" customWidth="1"/>
    <col min="29" max="29" width="5.5703125" style="4" customWidth="1"/>
    <col min="30" max="30" width="6.5703125" style="4" customWidth="1"/>
    <col min="31" max="31" width="13.28515625" style="4" customWidth="1"/>
    <col min="32" max="32" width="5.85546875" style="4" customWidth="1"/>
    <col min="33" max="33" width="6.5703125" style="11" customWidth="1"/>
    <col min="34" max="34" width="3.140625" style="4" customWidth="1"/>
    <col min="35" max="35" width="5.5703125" style="4" customWidth="1"/>
    <col min="36" max="36" width="3.140625" style="4" customWidth="1"/>
    <col min="37" max="37" width="5.5703125" style="4" customWidth="1"/>
    <col min="38" max="16384" width="11.42578125" style="4"/>
  </cols>
  <sheetData>
    <row r="1" spans="1:33" ht="16" customHeight="1">
      <c r="B1" s="2" t="s">
        <v>124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38" t="s">
        <v>125</v>
      </c>
      <c r="Z1" s="438"/>
      <c r="AA1" s="438"/>
      <c r="AB1" s="438"/>
    </row>
    <row r="2" spans="1:33" ht="16" customHeight="1">
      <c r="B2" s="5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/>
    </row>
    <row r="3" spans="1:33">
      <c r="B3" s="5" t="s">
        <v>1</v>
      </c>
      <c r="C3" s="5"/>
      <c r="D3" s="7">
        <v>1</v>
      </c>
      <c r="E3" s="8" t="s">
        <v>2</v>
      </c>
      <c r="F3" s="8"/>
      <c r="G3" s="8"/>
      <c r="H3" s="8" t="s">
        <v>3</v>
      </c>
      <c r="I3" s="8"/>
      <c r="J3" s="8"/>
      <c r="K3" s="8" t="s">
        <v>4</v>
      </c>
      <c r="L3" s="8"/>
      <c r="M3" s="8"/>
      <c r="N3" s="8" t="s">
        <v>5</v>
      </c>
      <c r="O3" s="8"/>
      <c r="P3" s="8"/>
      <c r="Q3" s="9" t="s">
        <v>2</v>
      </c>
      <c r="R3" s="10"/>
      <c r="S3" s="9" t="s">
        <v>3</v>
      </c>
      <c r="T3" s="10"/>
      <c r="U3" s="9" t="s">
        <v>4</v>
      </c>
      <c r="V3" s="10"/>
      <c r="W3" s="9" t="s">
        <v>5</v>
      </c>
      <c r="X3" s="10"/>
      <c r="Y3" s="6" t="s">
        <v>6</v>
      </c>
      <c r="Z3" s="11" t="s">
        <v>7</v>
      </c>
      <c r="AA3" s="12" t="s">
        <v>8</v>
      </c>
      <c r="AB3" s="13" t="s">
        <v>9</v>
      </c>
      <c r="AC3" s="13" t="s">
        <v>16</v>
      </c>
    </row>
    <row r="4" spans="1:33" s="87" customFormat="1" ht="16">
      <c r="B4" s="14">
        <v>85572</v>
      </c>
      <c r="C4" s="15"/>
      <c r="D4" s="16" t="s">
        <v>48</v>
      </c>
      <c r="E4" s="236"/>
      <c r="F4" s="237"/>
      <c r="G4" s="237"/>
      <c r="H4" s="68">
        <f>IF(J5&lt;0,"L",IF(J5&gt;0,"W", ))</f>
        <v>0</v>
      </c>
      <c r="I4" s="238">
        <f>IF($H24&gt;$I24,$I24,-$H24)</f>
        <v>0</v>
      </c>
      <c r="J4" s="239">
        <f>IF($H25&gt;$I25,$I25,-$H25)</f>
        <v>0</v>
      </c>
      <c r="K4" s="68">
        <f>IF(M5&lt;0,"L",IF(M5&gt;0,"W", ))</f>
        <v>0</v>
      </c>
      <c r="L4" s="238">
        <f>IF($H14&gt;$I14,$I14,-$H14)</f>
        <v>0</v>
      </c>
      <c r="M4" s="239">
        <f>IF($H15&gt;$I15,$I15,-$H15)</f>
        <v>0</v>
      </c>
      <c r="N4" s="68">
        <f>IF(P5&lt;0,"L",IF(P5&gt;0,"W", ))</f>
        <v>0</v>
      </c>
      <c r="O4" s="238">
        <f>IF($H34&gt;$I34,$I34,-$H34)</f>
        <v>0</v>
      </c>
      <c r="P4" s="240">
        <f>IF($H35&gt;$I35,$I35,-$H35)</f>
        <v>0</v>
      </c>
      <c r="Q4" s="241"/>
      <c r="R4" s="242"/>
      <c r="S4" s="132">
        <f>IF(H4="W",2, )</f>
        <v>0</v>
      </c>
      <c r="T4" s="243">
        <f>IF(J5&lt;0, 1, )</f>
        <v>0</v>
      </c>
      <c r="U4" s="132">
        <f>IF(K4="W",2, )</f>
        <v>0</v>
      </c>
      <c r="V4" s="243">
        <f>IF(M5&lt;0, 1, )</f>
        <v>0</v>
      </c>
      <c r="W4" s="132">
        <f>IF(N4="W",2, )</f>
        <v>0</v>
      </c>
      <c r="X4" s="243">
        <f>IF(P5&lt;0, 1, )</f>
        <v>0</v>
      </c>
      <c r="Y4" s="71">
        <f>SUM(Q4:X4)</f>
        <v>0</v>
      </c>
      <c r="Z4" s="244"/>
      <c r="AA4" s="245"/>
      <c r="AB4" s="71"/>
      <c r="AC4" s="71"/>
      <c r="AE4" s="87">
        <f t="shared" ref="AE4:AE11" si="0">B4</f>
        <v>85572</v>
      </c>
      <c r="AG4" s="128" t="str">
        <f t="shared" ref="AG4:AG11" si="1">D4</f>
        <v>AITTA</v>
      </c>
    </row>
    <row r="5" spans="1:33" s="87" customFormat="1" ht="16">
      <c r="A5" s="125" t="s">
        <v>2</v>
      </c>
      <c r="B5" s="31" t="s">
        <v>89</v>
      </c>
      <c r="C5" s="32"/>
      <c r="D5" s="33">
        <v>1962</v>
      </c>
      <c r="E5" s="249"/>
      <c r="F5" s="250"/>
      <c r="G5" s="250"/>
      <c r="H5" s="251">
        <f>IF($H26&gt;$I26,$I26,-$H26)</f>
        <v>0</v>
      </c>
      <c r="I5" s="252">
        <f>IF($H27&gt;$I27,$I27,-$H27)</f>
        <v>0</v>
      </c>
      <c r="J5" s="252">
        <f>IF($H28&gt;$I28,$I28,-$H28)</f>
        <v>0</v>
      </c>
      <c r="K5" s="251">
        <f>IF($H16&gt;$I16,$I16,-$H16)</f>
        <v>0</v>
      </c>
      <c r="L5" s="252">
        <f>IF($H17&gt;$I17,$I17,-$H17)</f>
        <v>0</v>
      </c>
      <c r="M5" s="252">
        <f>IF($H18&gt;$I18,$I18,-$H18)</f>
        <v>0</v>
      </c>
      <c r="N5" s="251">
        <f>IF($H36&gt;$I36,$I36,-$H36)</f>
        <v>0</v>
      </c>
      <c r="O5" s="252">
        <f>IF($H37&gt;$I37,$I37,-$H37)</f>
        <v>0</v>
      </c>
      <c r="P5" s="253">
        <f>IF($H38&gt;$I38,$I38,-$H38)</f>
        <v>0</v>
      </c>
      <c r="Q5" s="254"/>
      <c r="R5" s="255"/>
      <c r="S5" s="103"/>
      <c r="T5" s="125"/>
      <c r="U5" s="103"/>
      <c r="V5" s="125"/>
      <c r="W5" s="103"/>
      <c r="X5" s="125"/>
      <c r="Y5" s="86"/>
      <c r="Z5" s="256" t="s">
        <v>10</v>
      </c>
      <c r="AA5" s="257" t="s">
        <v>10</v>
      </c>
      <c r="AB5" s="86"/>
      <c r="AC5" s="86"/>
      <c r="AD5" s="329">
        <v>1</v>
      </c>
      <c r="AE5" s="87" t="str">
        <f t="shared" si="0"/>
        <v xml:space="preserve">Koh, C. Brandon </v>
      </c>
      <c r="AG5" s="87">
        <f t="shared" si="1"/>
        <v>1962</v>
      </c>
    </row>
    <row r="6" spans="1:33" s="87" customFormat="1" ht="16">
      <c r="A6" s="126"/>
      <c r="B6" s="332">
        <v>28271</v>
      </c>
      <c r="C6" s="333"/>
      <c r="D6" s="16" t="s">
        <v>21</v>
      </c>
      <c r="E6" s="68">
        <f>IF(G7&lt;0,"L",IF(G7&gt;0,"W", ))</f>
        <v>0</v>
      </c>
      <c r="F6" s="238">
        <f>-I4</f>
        <v>0</v>
      </c>
      <c r="G6" s="258">
        <f>-J4</f>
        <v>0</v>
      </c>
      <c r="H6" s="236"/>
      <c r="I6" s="237"/>
      <c r="J6" s="237"/>
      <c r="K6" s="68">
        <f>IF(M7&lt;0,"L",IF(M7&gt;0,"W", ))</f>
        <v>0</v>
      </c>
      <c r="L6" s="238">
        <f>IF(H39&gt;$I39,$I39,-$H39)</f>
        <v>0</v>
      </c>
      <c r="M6" s="239">
        <f>IF(H40&gt;$I40,$I40,-$H40)</f>
        <v>0</v>
      </c>
      <c r="N6" s="68">
        <f>IF(P7&lt;0,"L",IF(P7&gt;0,"W", ))</f>
        <v>0</v>
      </c>
      <c r="O6" s="238">
        <f>IF($H19&gt;$I19,$I19,-$H19)</f>
        <v>0</v>
      </c>
      <c r="P6" s="240">
        <f>IF($H20&gt;$I20,$I20,-$H20)</f>
        <v>0</v>
      </c>
      <c r="Q6" s="259">
        <f>IF(E6="W",2, )</f>
        <v>0</v>
      </c>
      <c r="R6" s="258">
        <f>IF(G7&lt;0, 1, )</f>
        <v>0</v>
      </c>
      <c r="S6" s="241"/>
      <c r="T6" s="242"/>
      <c r="U6" s="132">
        <f>IF(K6="W",2, )</f>
        <v>0</v>
      </c>
      <c r="V6" s="243">
        <f>IF(M7&lt;0, 1, )</f>
        <v>0</v>
      </c>
      <c r="W6" s="132">
        <f>IF(N6="W",2, )</f>
        <v>0</v>
      </c>
      <c r="X6" s="243">
        <f>IF(P7&lt;0, 1, )</f>
        <v>0</v>
      </c>
      <c r="Y6" s="71">
        <f>SUM(Q6:X6)</f>
        <v>0</v>
      </c>
      <c r="Z6" s="244"/>
      <c r="AA6" s="245"/>
      <c r="AB6" s="77"/>
      <c r="AC6" s="77"/>
      <c r="AD6" s="329"/>
      <c r="AE6" s="87">
        <f t="shared" si="0"/>
        <v>28271</v>
      </c>
      <c r="AG6" s="128" t="str">
        <f t="shared" si="1"/>
        <v>AGTTA</v>
      </c>
    </row>
    <row r="7" spans="1:33" s="87" customFormat="1" ht="16">
      <c r="A7" s="125" t="s">
        <v>3</v>
      </c>
      <c r="B7" s="51" t="s">
        <v>186</v>
      </c>
      <c r="C7" s="41"/>
      <c r="D7" s="334">
        <v>1551</v>
      </c>
      <c r="E7" s="72">
        <f>-H5</f>
        <v>0</v>
      </c>
      <c r="F7" s="260">
        <f>-I5</f>
        <v>0</v>
      </c>
      <c r="G7" s="243">
        <f>-J5</f>
        <v>0</v>
      </c>
      <c r="H7" s="249"/>
      <c r="I7" s="250"/>
      <c r="J7" s="250"/>
      <c r="K7" s="251">
        <f>IF(H41&gt;$I41,$I41,-$H41)</f>
        <v>0</v>
      </c>
      <c r="L7" s="252">
        <f>IF(H42&gt;$I42,$I42,-$H42)</f>
        <v>0</v>
      </c>
      <c r="M7" s="252">
        <f>IF($H43&gt;$I43,$I43,-$H43)</f>
        <v>0</v>
      </c>
      <c r="N7" s="251">
        <f>IF($H21&gt;$I21,$I21,-$H21)</f>
        <v>0</v>
      </c>
      <c r="O7" s="252">
        <f>IF($H22&gt;$I22,$I22,-$H22)</f>
        <v>0</v>
      </c>
      <c r="P7" s="253">
        <f>IF($H23&gt;$I23,$I23,-$H23)</f>
        <v>0</v>
      </c>
      <c r="Q7" s="144"/>
      <c r="R7" s="125"/>
      <c r="S7" s="254"/>
      <c r="T7" s="255"/>
      <c r="U7" s="103"/>
      <c r="V7" s="125"/>
      <c r="W7" s="103"/>
      <c r="X7" s="125"/>
      <c r="Y7" s="86"/>
      <c r="Z7" s="256" t="s">
        <v>10</v>
      </c>
      <c r="AA7" s="257" t="s">
        <v>10</v>
      </c>
      <c r="AB7" s="86"/>
      <c r="AC7" s="86"/>
      <c r="AD7" s="329">
        <v>2</v>
      </c>
      <c r="AE7" s="87" t="str">
        <f t="shared" si="0"/>
        <v xml:space="preserve">Morian, Nicholas </v>
      </c>
      <c r="AG7" s="87">
        <f t="shared" si="1"/>
        <v>1551</v>
      </c>
    </row>
    <row r="8" spans="1:33" s="87" customFormat="1" ht="16">
      <c r="A8" s="126"/>
      <c r="B8" s="332">
        <v>9999985</v>
      </c>
      <c r="C8" s="333"/>
      <c r="D8" s="16" t="s">
        <v>187</v>
      </c>
      <c r="E8" s="68">
        <f>IF(G9&lt;0,"L",IF(G9&gt;0,"W", ))</f>
        <v>0</v>
      </c>
      <c r="F8" s="238">
        <f>-L4</f>
        <v>0</v>
      </c>
      <c r="G8" s="258">
        <f>-M4</f>
        <v>0</v>
      </c>
      <c r="H8" s="68">
        <f>IF(J9&lt;0,"L",IF(J9&gt;0,"W", ))</f>
        <v>0</v>
      </c>
      <c r="I8" s="238">
        <f>-L6</f>
        <v>0</v>
      </c>
      <c r="J8" s="258">
        <f>-M6</f>
        <v>0</v>
      </c>
      <c r="K8" s="236"/>
      <c r="L8" s="237"/>
      <c r="M8" s="237"/>
      <c r="N8" s="68">
        <f>IF(P9&lt;0,"L",IF(P9&gt;0,"W", ))</f>
        <v>0</v>
      </c>
      <c r="O8" s="238">
        <f>IF($H29&gt;$I29,$I29,-$H29)</f>
        <v>0</v>
      </c>
      <c r="P8" s="240">
        <f>IF($H30&gt;$I30,$I30,-$H30)</f>
        <v>0</v>
      </c>
      <c r="Q8" s="259">
        <f>IF(E8="W",2, )</f>
        <v>0</v>
      </c>
      <c r="R8" s="258">
        <f>IF(G9&lt;0, 1, )</f>
        <v>0</v>
      </c>
      <c r="S8" s="132">
        <f>IF(H8="W",2, )</f>
        <v>0</v>
      </c>
      <c r="T8" s="243">
        <f>IF(J9&lt;0, 1, )</f>
        <v>0</v>
      </c>
      <c r="U8" s="241"/>
      <c r="V8" s="242"/>
      <c r="W8" s="132">
        <f>IF(N8="W",2, )</f>
        <v>0</v>
      </c>
      <c r="X8" s="243">
        <f>IF(P9&lt;0, 1, )</f>
        <v>0</v>
      </c>
      <c r="Y8" s="71">
        <f>SUM(Q8:X8)</f>
        <v>0</v>
      </c>
      <c r="Z8" s="244"/>
      <c r="AA8" s="245"/>
      <c r="AB8" s="77"/>
      <c r="AC8" s="77"/>
      <c r="AD8" s="329"/>
      <c r="AE8" s="87">
        <f t="shared" si="0"/>
        <v>9999985</v>
      </c>
      <c r="AG8" s="128" t="str">
        <f t="shared" si="1"/>
        <v>Fayette Co</v>
      </c>
    </row>
    <row r="9" spans="1:33" s="87" customFormat="1" ht="16">
      <c r="A9" s="125" t="s">
        <v>4</v>
      </c>
      <c r="B9" s="51" t="s">
        <v>188</v>
      </c>
      <c r="C9" s="41"/>
      <c r="D9" s="334">
        <v>1550</v>
      </c>
      <c r="E9" s="72">
        <f>-K5</f>
        <v>0</v>
      </c>
      <c r="F9" s="260">
        <f>-L5</f>
        <v>0</v>
      </c>
      <c r="G9" s="243">
        <f>-M5</f>
        <v>0</v>
      </c>
      <c r="H9" s="72">
        <f>-K7</f>
        <v>0</v>
      </c>
      <c r="I9" s="260">
        <f>-L7</f>
        <v>0</v>
      </c>
      <c r="J9" s="243">
        <f>-M7</f>
        <v>0</v>
      </c>
      <c r="K9" s="249"/>
      <c r="L9" s="250"/>
      <c r="M9" s="250"/>
      <c r="N9" s="251">
        <f>IF($H31&gt;$I31,$I31,-$H31)</f>
        <v>0</v>
      </c>
      <c r="O9" s="252">
        <f>IF($H32&gt;$I32,$I32,-$H32)</f>
        <v>0</v>
      </c>
      <c r="P9" s="253">
        <f>IF($H33&gt;$I33,$I33,-$H33)</f>
        <v>0</v>
      </c>
      <c r="Q9" s="144"/>
      <c r="R9" s="125"/>
      <c r="S9" s="103"/>
      <c r="T9" s="125"/>
      <c r="U9" s="254"/>
      <c r="V9" s="255"/>
      <c r="W9" s="103"/>
      <c r="X9" s="125"/>
      <c r="Y9" s="86"/>
      <c r="Z9" s="256" t="s">
        <v>10</v>
      </c>
      <c r="AA9" s="257" t="s">
        <v>10</v>
      </c>
      <c r="AB9" s="86"/>
      <c r="AC9" s="86"/>
      <c r="AD9" s="329">
        <v>3</v>
      </c>
      <c r="AE9" s="87" t="str">
        <f t="shared" si="0"/>
        <v>Pereira, Grenville *</v>
      </c>
      <c r="AG9" s="87">
        <f t="shared" si="1"/>
        <v>1550</v>
      </c>
    </row>
    <row r="10" spans="1:33" s="87" customFormat="1" ht="16">
      <c r="A10" s="126"/>
      <c r="B10" s="332">
        <v>91923</v>
      </c>
      <c r="C10" s="333"/>
      <c r="D10" s="16" t="s">
        <v>48</v>
      </c>
      <c r="E10" s="68">
        <f>IF(G11&lt;0,"L",IF(G11&gt;0,"W", ))</f>
        <v>0</v>
      </c>
      <c r="F10" s="238">
        <f>-O4</f>
        <v>0</v>
      </c>
      <c r="G10" s="261">
        <f>-P4</f>
        <v>0</v>
      </c>
      <c r="H10" s="68">
        <f>IF(J11&lt;0,"L",IF(J11&gt;0,"W", ))</f>
        <v>0</v>
      </c>
      <c r="I10" s="238">
        <f>-O6</f>
        <v>0</v>
      </c>
      <c r="J10" s="258">
        <f>-P6</f>
        <v>0</v>
      </c>
      <c r="K10" s="68">
        <f>IF(M11&lt;0,"L",IF(M11&gt;0,"W", ))</f>
        <v>0</v>
      </c>
      <c r="L10" s="238">
        <f>-O8</f>
        <v>0</v>
      </c>
      <c r="M10" s="258">
        <f>-P8</f>
        <v>0</v>
      </c>
      <c r="N10" s="236"/>
      <c r="O10" s="237"/>
      <c r="P10" s="262"/>
      <c r="Q10" s="132">
        <f>IF(E10="W",2, )</f>
        <v>0</v>
      </c>
      <c r="R10" s="150">
        <f>IF(E10="L",1, )</f>
        <v>0</v>
      </c>
      <c r="S10" s="132">
        <f>IF(H10="W",2, )</f>
        <v>0</v>
      </c>
      <c r="T10" s="243">
        <f>IF(J11&lt;0, 1, )</f>
        <v>0</v>
      </c>
      <c r="U10" s="132">
        <f>IF(K10="W",2, )</f>
        <v>0</v>
      </c>
      <c r="V10" s="243">
        <f>IF(M11&lt;0, 1, )</f>
        <v>0</v>
      </c>
      <c r="W10" s="241"/>
      <c r="X10" s="242"/>
      <c r="Y10" s="238">
        <f>SUM(Q10:X10)</f>
        <v>0</v>
      </c>
      <c r="Z10" s="244"/>
      <c r="AA10" s="245"/>
      <c r="AB10" s="77"/>
      <c r="AC10" s="77"/>
      <c r="AD10" s="329"/>
      <c r="AE10" s="87">
        <f t="shared" si="0"/>
        <v>91923</v>
      </c>
      <c r="AG10" s="128" t="str">
        <f t="shared" si="1"/>
        <v>AITTA</v>
      </c>
    </row>
    <row r="11" spans="1:33" s="87" customFormat="1" ht="16">
      <c r="A11" s="125" t="s">
        <v>5</v>
      </c>
      <c r="B11" s="51" t="s">
        <v>61</v>
      </c>
      <c r="C11" s="41"/>
      <c r="D11" s="334">
        <v>415</v>
      </c>
      <c r="E11" s="266">
        <f>-N5</f>
        <v>0</v>
      </c>
      <c r="F11" s="267">
        <f>-O5</f>
        <v>0</v>
      </c>
      <c r="G11" s="268">
        <f>-P5</f>
        <v>0</v>
      </c>
      <c r="H11" s="330">
        <f>-N7</f>
        <v>0</v>
      </c>
      <c r="I11" s="267">
        <f>-O7</f>
        <v>0</v>
      </c>
      <c r="J11" s="109">
        <f>-P7</f>
        <v>0</v>
      </c>
      <c r="K11" s="330">
        <f>-N9</f>
        <v>0</v>
      </c>
      <c r="L11" s="267">
        <f>-O9</f>
        <v>0</v>
      </c>
      <c r="M11" s="109">
        <f>-P9</f>
        <v>0</v>
      </c>
      <c r="N11" s="249"/>
      <c r="O11" s="250"/>
      <c r="P11" s="269"/>
      <c r="Q11" s="103"/>
      <c r="R11" s="125"/>
      <c r="S11" s="103"/>
      <c r="T11" s="125"/>
      <c r="U11" s="103"/>
      <c r="V11" s="125"/>
      <c r="W11" s="254"/>
      <c r="X11" s="255"/>
      <c r="Y11" s="331"/>
      <c r="Z11" s="256" t="s">
        <v>10</v>
      </c>
      <c r="AA11" s="257" t="s">
        <v>10</v>
      </c>
      <c r="AB11" s="86"/>
      <c r="AC11" s="86"/>
      <c r="AD11" s="329">
        <v>4</v>
      </c>
      <c r="AE11" s="87" t="str">
        <f t="shared" si="0"/>
        <v xml:space="preserve">Devalapalli, Pranav </v>
      </c>
      <c r="AG11" s="87">
        <f t="shared" si="1"/>
        <v>415</v>
      </c>
    </row>
    <row r="12" spans="1:33" s="87" customFormat="1" ht="16">
      <c r="X12" s="329"/>
      <c r="AD12" s="329"/>
    </row>
    <row r="13" spans="1:33" s="87" customFormat="1" ht="16">
      <c r="H13" s="128" t="s">
        <v>1</v>
      </c>
      <c r="I13" s="329">
        <f>D3</f>
        <v>1</v>
      </c>
      <c r="J13" s="329"/>
      <c r="K13" s="329"/>
      <c r="L13" s="329"/>
      <c r="Y13" s="103"/>
      <c r="Z13" s="103"/>
      <c r="AA13" s="103"/>
      <c r="AB13" s="329"/>
    </row>
    <row r="14" spans="1:33" s="87" customFormat="1" ht="19" customHeight="1">
      <c r="A14" s="68">
        <v>1</v>
      </c>
      <c r="B14" s="130"/>
      <c r="C14" s="131"/>
      <c r="D14" s="131"/>
      <c r="E14" s="131"/>
      <c r="F14" s="131"/>
      <c r="G14" s="131"/>
      <c r="H14" s="270" t="s">
        <v>11</v>
      </c>
      <c r="I14" s="271"/>
      <c r="J14" s="68"/>
      <c r="K14" s="238"/>
      <c r="L14" s="238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258"/>
      <c r="AB14" s="71"/>
    </row>
    <row r="15" spans="1:33" s="87" customFormat="1" ht="19" customHeight="1">
      <c r="A15" s="72"/>
      <c r="B15" s="78"/>
      <c r="C15" s="79"/>
      <c r="D15" s="79"/>
      <c r="E15" s="79"/>
      <c r="F15" s="79"/>
      <c r="G15" s="79"/>
      <c r="H15" s="272" t="s">
        <v>11</v>
      </c>
      <c r="I15" s="273"/>
      <c r="J15" s="72"/>
      <c r="K15" s="328"/>
      <c r="L15" s="328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243"/>
      <c r="AB15" s="77"/>
    </row>
    <row r="16" spans="1:33" s="87" customFormat="1" ht="19" customHeight="1">
      <c r="A16" s="72" t="s">
        <v>2</v>
      </c>
      <c r="B16" s="78" t="str">
        <f>B5</f>
        <v xml:space="preserve">Koh, C. Brandon </v>
      </c>
      <c r="C16" s="79"/>
      <c r="D16" s="79"/>
      <c r="E16" s="429">
        <f>$D5</f>
        <v>1962</v>
      </c>
      <c r="F16" s="435"/>
      <c r="G16" s="79"/>
      <c r="H16" s="272" t="s">
        <v>11</v>
      </c>
      <c r="I16" s="273"/>
      <c r="J16" s="80" t="str">
        <f>$B9</f>
        <v>Pereira, Grenville *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429">
        <f>$D9</f>
        <v>1550</v>
      </c>
      <c r="Z16" s="435"/>
      <c r="AA16" s="243"/>
      <c r="AB16" s="77" t="s">
        <v>4</v>
      </c>
    </row>
    <row r="17" spans="1:28" s="87" customFormat="1" ht="19" customHeight="1">
      <c r="A17" s="72"/>
      <c r="B17" s="78"/>
      <c r="C17" s="79"/>
      <c r="D17" s="79"/>
      <c r="E17" s="79"/>
      <c r="F17" s="79"/>
      <c r="G17" s="79"/>
      <c r="H17" s="272" t="s">
        <v>11</v>
      </c>
      <c r="I17" s="273"/>
      <c r="J17" s="80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243"/>
      <c r="AB17" s="77"/>
    </row>
    <row r="18" spans="1:28" s="87" customFormat="1" ht="19" customHeight="1">
      <c r="A18" s="330"/>
      <c r="B18" s="142"/>
      <c r="C18" s="143"/>
      <c r="D18" s="143"/>
      <c r="E18" s="143"/>
      <c r="F18" s="143"/>
      <c r="G18" s="143"/>
      <c r="H18" s="274" t="s">
        <v>11</v>
      </c>
      <c r="I18" s="275"/>
      <c r="J18" s="144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9"/>
      <c r="AB18" s="86"/>
    </row>
    <row r="19" spans="1:28" s="87" customFormat="1" ht="19" customHeight="1">
      <c r="A19" s="68">
        <v>2</v>
      </c>
      <c r="B19" s="130"/>
      <c r="C19" s="131"/>
      <c r="D19" s="131"/>
      <c r="E19" s="131"/>
      <c r="F19" s="131"/>
      <c r="G19" s="131"/>
      <c r="H19" s="270" t="s">
        <v>11</v>
      </c>
      <c r="I19" s="271"/>
      <c r="J19" s="72"/>
      <c r="K19" s="328"/>
      <c r="L19" s="328"/>
      <c r="M19" s="81"/>
      <c r="N19" s="81"/>
      <c r="O19" s="81"/>
      <c r="P19" s="81"/>
      <c r="Q19" s="81"/>
      <c r="R19" s="81"/>
      <c r="S19" s="81"/>
      <c r="T19" s="81"/>
      <c r="AA19" s="329"/>
      <c r="AB19" s="71"/>
    </row>
    <row r="20" spans="1:28" s="87" customFormat="1" ht="19" customHeight="1">
      <c r="A20" s="72"/>
      <c r="B20" s="78"/>
      <c r="C20" s="79"/>
      <c r="D20" s="79"/>
      <c r="E20" s="79"/>
      <c r="F20" s="79"/>
      <c r="G20" s="79"/>
      <c r="H20" s="272" t="s">
        <v>11</v>
      </c>
      <c r="I20" s="273"/>
      <c r="J20" s="72"/>
      <c r="K20" s="328"/>
      <c r="L20" s="328"/>
      <c r="M20" s="81"/>
      <c r="N20" s="81"/>
      <c r="O20" s="81"/>
      <c r="P20" s="81"/>
      <c r="Q20" s="81"/>
      <c r="R20" s="81"/>
      <c r="S20" s="81"/>
      <c r="T20" s="81"/>
      <c r="AA20" s="329"/>
      <c r="AB20" s="77"/>
    </row>
    <row r="21" spans="1:28" s="87" customFormat="1" ht="19" customHeight="1">
      <c r="A21" s="72" t="s">
        <v>3</v>
      </c>
      <c r="B21" s="78" t="str">
        <f>$B7</f>
        <v xml:space="preserve">Morian, Nicholas </v>
      </c>
      <c r="C21" s="79"/>
      <c r="D21" s="79"/>
      <c r="E21" s="429">
        <f>$D7</f>
        <v>1551</v>
      </c>
      <c r="F21" s="435"/>
      <c r="G21" s="79"/>
      <c r="H21" s="272" t="s">
        <v>11</v>
      </c>
      <c r="I21" s="273"/>
      <c r="J21" s="80" t="str">
        <f>$B11</f>
        <v xml:space="preserve">Devalapalli, Pranav </v>
      </c>
      <c r="K21" s="81"/>
      <c r="L21" s="81"/>
      <c r="Y21" s="436">
        <f>$D11</f>
        <v>415</v>
      </c>
      <c r="Z21" s="437"/>
      <c r="AA21" s="329"/>
      <c r="AB21" s="77" t="s">
        <v>5</v>
      </c>
    </row>
    <row r="22" spans="1:28" s="87" customFormat="1" ht="19" customHeight="1">
      <c r="A22" s="72"/>
      <c r="B22" s="78"/>
      <c r="C22" s="79"/>
      <c r="D22" s="79"/>
      <c r="E22" s="79"/>
      <c r="F22" s="79"/>
      <c r="G22" s="79"/>
      <c r="H22" s="272" t="s">
        <v>11</v>
      </c>
      <c r="I22" s="273"/>
      <c r="J22" s="80"/>
      <c r="K22" s="81"/>
      <c r="L22" s="81"/>
      <c r="AA22" s="329"/>
      <c r="AB22" s="77"/>
    </row>
    <row r="23" spans="1:28" s="87" customFormat="1" ht="19" customHeight="1">
      <c r="A23" s="330"/>
      <c r="B23" s="142"/>
      <c r="C23" s="143"/>
      <c r="D23" s="143"/>
      <c r="E23" s="143"/>
      <c r="F23" s="143"/>
      <c r="G23" s="143"/>
      <c r="H23" s="274" t="s">
        <v>11</v>
      </c>
      <c r="I23" s="275"/>
      <c r="J23" s="144"/>
      <c r="K23" s="81"/>
      <c r="L23" s="81"/>
      <c r="Y23" s="103"/>
      <c r="Z23" s="103"/>
      <c r="AA23" s="331"/>
      <c r="AB23" s="86"/>
    </row>
    <row r="24" spans="1:28" s="87" customFormat="1" ht="19" customHeight="1">
      <c r="A24" s="68">
        <v>3</v>
      </c>
      <c r="B24" s="130"/>
      <c r="C24" s="131"/>
      <c r="D24" s="131"/>
      <c r="E24" s="131"/>
      <c r="F24" s="131"/>
      <c r="G24" s="131"/>
      <c r="H24" s="270" t="s">
        <v>11</v>
      </c>
      <c r="I24" s="271"/>
      <c r="J24" s="68"/>
      <c r="K24" s="238"/>
      <c r="L24" s="238"/>
      <c r="M24" s="132"/>
      <c r="N24" s="132"/>
      <c r="O24" s="132"/>
      <c r="P24" s="132"/>
      <c r="Q24" s="132"/>
      <c r="R24" s="132"/>
      <c r="S24" s="132"/>
      <c r="T24" s="132"/>
      <c r="AA24" s="329"/>
      <c r="AB24" s="71"/>
    </row>
    <row r="25" spans="1:28" s="87" customFormat="1" ht="19" customHeight="1">
      <c r="A25" s="72"/>
      <c r="B25" s="78"/>
      <c r="C25" s="79"/>
      <c r="D25" s="79"/>
      <c r="E25" s="79"/>
      <c r="F25" s="79"/>
      <c r="G25" s="79"/>
      <c r="H25" s="272" t="s">
        <v>11</v>
      </c>
      <c r="I25" s="273"/>
      <c r="J25" s="72"/>
      <c r="K25" s="328"/>
      <c r="L25" s="328"/>
      <c r="M25" s="81"/>
      <c r="N25" s="81"/>
      <c r="O25" s="81"/>
      <c r="P25" s="81"/>
      <c r="Q25" s="81"/>
      <c r="R25" s="81"/>
      <c r="S25" s="81"/>
      <c r="T25" s="81"/>
      <c r="AA25" s="329"/>
      <c r="AB25" s="77"/>
    </row>
    <row r="26" spans="1:28" s="87" customFormat="1" ht="19" customHeight="1">
      <c r="A26" s="72" t="s">
        <v>2</v>
      </c>
      <c r="B26" s="78" t="str">
        <f>B5</f>
        <v xml:space="preserve">Koh, C. Brandon </v>
      </c>
      <c r="C26" s="79"/>
      <c r="D26" s="79"/>
      <c r="E26" s="429">
        <f>$D5</f>
        <v>1962</v>
      </c>
      <c r="F26" s="435"/>
      <c r="G26" s="79"/>
      <c r="H26" s="272" t="s">
        <v>11</v>
      </c>
      <c r="I26" s="273"/>
      <c r="J26" s="78" t="str">
        <f>$B7</f>
        <v xml:space="preserve">Morian, Nicholas </v>
      </c>
      <c r="K26" s="81"/>
      <c r="L26" s="81"/>
      <c r="Y26" s="429">
        <f>$D7</f>
        <v>1551</v>
      </c>
      <c r="Z26" s="435"/>
      <c r="AA26" s="329"/>
      <c r="AB26" s="77" t="s">
        <v>3</v>
      </c>
    </row>
    <row r="27" spans="1:28" s="87" customFormat="1" ht="19" customHeight="1">
      <c r="A27" s="72"/>
      <c r="B27" s="78"/>
      <c r="C27" s="79"/>
      <c r="D27" s="79"/>
      <c r="E27" s="79"/>
      <c r="F27" s="79"/>
      <c r="G27" s="79"/>
      <c r="H27" s="272" t="s">
        <v>11</v>
      </c>
      <c r="I27" s="273"/>
      <c r="J27" s="80"/>
      <c r="K27" s="81"/>
      <c r="L27" s="81"/>
      <c r="AA27" s="329"/>
      <c r="AB27" s="77"/>
    </row>
    <row r="28" spans="1:28" s="87" customFormat="1" ht="19" customHeight="1">
      <c r="A28" s="330"/>
      <c r="B28" s="142"/>
      <c r="C28" s="143"/>
      <c r="D28" s="143"/>
      <c r="E28" s="143"/>
      <c r="F28" s="143"/>
      <c r="G28" s="143"/>
      <c r="H28" s="274" t="s">
        <v>11</v>
      </c>
      <c r="I28" s="275"/>
      <c r="J28" s="144"/>
      <c r="K28" s="81"/>
      <c r="L28" s="81"/>
      <c r="Y28" s="103"/>
      <c r="Z28" s="103"/>
      <c r="AA28" s="331"/>
      <c r="AB28" s="86"/>
    </row>
    <row r="29" spans="1:28" s="87" customFormat="1" ht="19" customHeight="1">
      <c r="A29" s="68">
        <v>4</v>
      </c>
      <c r="B29" s="130"/>
      <c r="C29" s="131"/>
      <c r="D29" s="131"/>
      <c r="E29" s="131"/>
      <c r="F29" s="131"/>
      <c r="G29" s="131"/>
      <c r="H29" s="270" t="s">
        <v>11</v>
      </c>
      <c r="I29" s="271"/>
      <c r="J29" s="68"/>
      <c r="K29" s="238"/>
      <c r="L29" s="238"/>
      <c r="M29" s="132"/>
      <c r="N29" s="132"/>
      <c r="O29" s="132"/>
      <c r="P29" s="132"/>
      <c r="Q29" s="132"/>
      <c r="R29" s="132"/>
      <c r="S29" s="132"/>
      <c r="T29" s="132"/>
      <c r="AA29" s="329"/>
      <c r="AB29" s="71"/>
    </row>
    <row r="30" spans="1:28" s="87" customFormat="1" ht="19" customHeight="1">
      <c r="A30" s="72"/>
      <c r="B30" s="78"/>
      <c r="C30" s="79"/>
      <c r="D30" s="79"/>
      <c r="E30" s="79"/>
      <c r="F30" s="79"/>
      <c r="G30" s="79"/>
      <c r="H30" s="272" t="s">
        <v>11</v>
      </c>
      <c r="I30" s="273"/>
      <c r="J30" s="72"/>
      <c r="K30" s="328"/>
      <c r="L30" s="328"/>
      <c r="M30" s="81"/>
      <c r="N30" s="81"/>
      <c r="O30" s="81"/>
      <c r="P30" s="81"/>
      <c r="Q30" s="81"/>
      <c r="R30" s="81"/>
      <c r="S30" s="81"/>
      <c r="T30" s="81"/>
      <c r="AA30" s="329"/>
      <c r="AB30" s="77"/>
    </row>
    <row r="31" spans="1:28" s="87" customFormat="1" ht="19" customHeight="1">
      <c r="A31" s="72" t="s">
        <v>4</v>
      </c>
      <c r="B31" s="78" t="str">
        <f>B9</f>
        <v>Pereira, Grenville *</v>
      </c>
      <c r="C31" s="79"/>
      <c r="D31" s="79"/>
      <c r="E31" s="429">
        <f>$D9</f>
        <v>1550</v>
      </c>
      <c r="F31" s="435"/>
      <c r="G31" s="79"/>
      <c r="H31" s="272" t="s">
        <v>11</v>
      </c>
      <c r="I31" s="273"/>
      <c r="J31" s="80" t="str">
        <f>$B11</f>
        <v xml:space="preserve">Devalapalli, Pranav </v>
      </c>
      <c r="K31" s="81"/>
      <c r="L31" s="81"/>
      <c r="Y31" s="436">
        <f>$D11</f>
        <v>415</v>
      </c>
      <c r="Z31" s="437"/>
      <c r="AA31" s="329"/>
      <c r="AB31" s="77" t="s">
        <v>5</v>
      </c>
    </row>
    <row r="32" spans="1:28" s="87" customFormat="1" ht="19" customHeight="1">
      <c r="A32" s="72"/>
      <c r="B32" s="78"/>
      <c r="C32" s="79"/>
      <c r="D32" s="79"/>
      <c r="E32" s="79"/>
      <c r="F32" s="79"/>
      <c r="G32" s="79"/>
      <c r="H32" s="272" t="s">
        <v>11</v>
      </c>
      <c r="I32" s="273"/>
      <c r="J32" s="80"/>
      <c r="K32" s="81"/>
      <c r="L32" s="81"/>
      <c r="AA32" s="329"/>
      <c r="AB32" s="77"/>
    </row>
    <row r="33" spans="1:33" s="87" customFormat="1" ht="19" customHeight="1">
      <c r="A33" s="330"/>
      <c r="B33" s="142"/>
      <c r="C33" s="143"/>
      <c r="D33" s="143"/>
      <c r="E33" s="143"/>
      <c r="F33" s="143"/>
      <c r="G33" s="143"/>
      <c r="H33" s="274" t="s">
        <v>11</v>
      </c>
      <c r="I33" s="275"/>
      <c r="J33" s="144"/>
      <c r="K33" s="81"/>
      <c r="L33" s="81"/>
      <c r="Y33" s="103"/>
      <c r="Z33" s="103"/>
      <c r="AA33" s="331"/>
      <c r="AB33" s="86"/>
    </row>
    <row r="34" spans="1:33" s="87" customFormat="1" ht="19" customHeight="1">
      <c r="A34" s="68">
        <v>5</v>
      </c>
      <c r="B34" s="130"/>
      <c r="C34" s="131"/>
      <c r="D34" s="131"/>
      <c r="E34" s="131"/>
      <c r="F34" s="131"/>
      <c r="G34" s="131"/>
      <c r="H34" s="270" t="s">
        <v>11</v>
      </c>
      <c r="I34" s="271"/>
      <c r="J34" s="68"/>
      <c r="K34" s="238"/>
      <c r="L34" s="238"/>
      <c r="M34" s="132"/>
      <c r="N34" s="132"/>
      <c r="O34" s="132"/>
      <c r="P34" s="132"/>
      <c r="Q34" s="132"/>
      <c r="R34" s="132"/>
      <c r="S34" s="132"/>
      <c r="T34" s="132"/>
      <c r="AA34" s="329"/>
      <c r="AB34" s="71"/>
    </row>
    <row r="35" spans="1:33" s="87" customFormat="1" ht="19" customHeight="1">
      <c r="A35" s="72"/>
      <c r="B35" s="78"/>
      <c r="C35" s="79"/>
      <c r="D35" s="79"/>
      <c r="E35" s="79"/>
      <c r="F35" s="79"/>
      <c r="G35" s="79"/>
      <c r="H35" s="272" t="s">
        <v>11</v>
      </c>
      <c r="I35" s="273"/>
      <c r="J35" s="72"/>
      <c r="K35" s="328"/>
      <c r="L35" s="328"/>
      <c r="M35" s="81"/>
      <c r="N35" s="81"/>
      <c r="O35" s="81"/>
      <c r="P35" s="81"/>
      <c r="Q35" s="81"/>
      <c r="R35" s="81"/>
      <c r="S35" s="81"/>
      <c r="T35" s="81"/>
      <c r="AA35" s="329"/>
      <c r="AB35" s="77"/>
    </row>
    <row r="36" spans="1:33" s="87" customFormat="1" ht="19" customHeight="1">
      <c r="A36" s="72" t="s">
        <v>2</v>
      </c>
      <c r="B36" s="78" t="str">
        <f>B5</f>
        <v xml:space="preserve">Koh, C. Brandon </v>
      </c>
      <c r="C36" s="79"/>
      <c r="D36" s="79"/>
      <c r="E36" s="429">
        <f>$D5</f>
        <v>1962</v>
      </c>
      <c r="F36" s="435"/>
      <c r="G36" s="79"/>
      <c r="H36" s="272" t="s">
        <v>11</v>
      </c>
      <c r="I36" s="273"/>
      <c r="J36" s="80" t="str">
        <f>$B11</f>
        <v xml:space="preserve">Devalapalli, Pranav </v>
      </c>
      <c r="K36" s="81"/>
      <c r="L36" s="81"/>
      <c r="Y36" s="436">
        <f>$D11</f>
        <v>415</v>
      </c>
      <c r="Z36" s="437"/>
      <c r="AA36" s="329"/>
      <c r="AB36" s="77" t="s">
        <v>5</v>
      </c>
    </row>
    <row r="37" spans="1:33" s="87" customFormat="1" ht="19" customHeight="1">
      <c r="A37" s="72"/>
      <c r="B37" s="78"/>
      <c r="C37" s="79"/>
      <c r="D37" s="79"/>
      <c r="E37" s="79"/>
      <c r="F37" s="79"/>
      <c r="G37" s="79"/>
      <c r="H37" s="272" t="s">
        <v>11</v>
      </c>
      <c r="I37" s="273"/>
      <c r="J37" s="80"/>
      <c r="K37" s="81"/>
      <c r="L37" s="81"/>
      <c r="AA37" s="329"/>
      <c r="AB37" s="77"/>
    </row>
    <row r="38" spans="1:33" s="87" customFormat="1" ht="19" customHeight="1">
      <c r="A38" s="330"/>
      <c r="B38" s="142"/>
      <c r="C38" s="143"/>
      <c r="D38" s="143"/>
      <c r="E38" s="143"/>
      <c r="F38" s="143"/>
      <c r="G38" s="143"/>
      <c r="H38" s="274" t="s">
        <v>11</v>
      </c>
      <c r="I38" s="275"/>
      <c r="J38" s="144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331"/>
      <c r="AB38" s="86"/>
    </row>
    <row r="39" spans="1:33" s="87" customFormat="1" ht="19" customHeight="1">
      <c r="A39" s="68">
        <v>6</v>
      </c>
      <c r="B39" s="130"/>
      <c r="C39" s="131"/>
      <c r="D39" s="131"/>
      <c r="E39" s="131"/>
      <c r="F39" s="131"/>
      <c r="G39" s="131"/>
      <c r="H39" s="270" t="s">
        <v>11</v>
      </c>
      <c r="I39" s="271"/>
      <c r="J39" s="72"/>
      <c r="K39" s="328"/>
      <c r="L39" s="328"/>
      <c r="M39" s="81"/>
      <c r="N39" s="81"/>
      <c r="O39" s="81"/>
      <c r="P39" s="81"/>
      <c r="Q39" s="81"/>
      <c r="R39" s="81"/>
      <c r="S39" s="81"/>
      <c r="T39" s="81"/>
      <c r="AA39" s="329"/>
      <c r="AB39" s="77"/>
    </row>
    <row r="40" spans="1:33" s="87" customFormat="1" ht="19" customHeight="1">
      <c r="A40" s="72"/>
      <c r="B40" s="78"/>
      <c r="C40" s="79"/>
      <c r="D40" s="79"/>
      <c r="E40" s="79"/>
      <c r="F40" s="79"/>
      <c r="G40" s="79"/>
      <c r="H40" s="272" t="s">
        <v>11</v>
      </c>
      <c r="I40" s="273"/>
      <c r="J40" s="72"/>
      <c r="K40" s="328"/>
      <c r="L40" s="328"/>
      <c r="M40" s="81"/>
      <c r="N40" s="81"/>
      <c r="O40" s="81"/>
      <c r="P40" s="81"/>
      <c r="Q40" s="81"/>
      <c r="R40" s="81"/>
      <c r="S40" s="81"/>
      <c r="T40" s="81"/>
      <c r="AA40" s="329"/>
      <c r="AB40" s="77"/>
    </row>
    <row r="41" spans="1:33" s="87" customFormat="1" ht="19" customHeight="1">
      <c r="A41" s="72" t="s">
        <v>3</v>
      </c>
      <c r="B41" s="78" t="str">
        <f>$B7</f>
        <v xml:space="preserve">Morian, Nicholas </v>
      </c>
      <c r="C41" s="79"/>
      <c r="D41" s="79"/>
      <c r="E41" s="429">
        <f>$D7</f>
        <v>1551</v>
      </c>
      <c r="F41" s="435"/>
      <c r="G41" s="79"/>
      <c r="H41" s="272" t="s">
        <v>11</v>
      </c>
      <c r="I41" s="273"/>
      <c r="J41" s="80" t="str">
        <f>$B9</f>
        <v>Pereira, Grenville *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429">
        <f>$D9</f>
        <v>1550</v>
      </c>
      <c r="Z41" s="435"/>
      <c r="AA41" s="243"/>
      <c r="AB41" s="77" t="s">
        <v>4</v>
      </c>
    </row>
    <row r="42" spans="1:33" s="87" customFormat="1" ht="19" customHeight="1">
      <c r="A42" s="72"/>
      <c r="B42" s="78"/>
      <c r="C42" s="79"/>
      <c r="D42" s="79"/>
      <c r="E42" s="79"/>
      <c r="F42" s="79"/>
      <c r="G42" s="79"/>
      <c r="H42" s="272" t="s">
        <v>11</v>
      </c>
      <c r="I42" s="273"/>
      <c r="J42" s="80"/>
      <c r="K42" s="81"/>
      <c r="L42" s="81"/>
      <c r="AA42" s="329"/>
      <c r="AB42" s="77"/>
    </row>
    <row r="43" spans="1:33" s="87" customFormat="1" ht="19" customHeight="1">
      <c r="A43" s="330"/>
      <c r="B43" s="142"/>
      <c r="C43" s="143"/>
      <c r="D43" s="143"/>
      <c r="E43" s="143"/>
      <c r="F43" s="143"/>
      <c r="G43" s="143"/>
      <c r="H43" s="274" t="s">
        <v>11</v>
      </c>
      <c r="I43" s="275"/>
      <c r="J43" s="144"/>
      <c r="K43" s="103"/>
      <c r="L43" s="103"/>
      <c r="M43" s="103"/>
      <c r="N43" s="103"/>
      <c r="O43" s="103"/>
      <c r="P43" s="103"/>
      <c r="Q43" s="103"/>
      <c r="Y43" s="103"/>
      <c r="Z43" s="103"/>
      <c r="AA43" s="331"/>
      <c r="AB43" s="86"/>
    </row>
    <row r="45" spans="1:33" ht="16" customHeight="1">
      <c r="B45" s="2" t="str">
        <f>B1</f>
        <v>Under 2000 RR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38" t="str">
        <f>Y$1</f>
        <v>Jul 18-19, 2015</v>
      </c>
      <c r="Z45" s="438"/>
      <c r="AA45" s="438"/>
      <c r="AB45" s="438"/>
    </row>
    <row r="46" spans="1:33" ht="16" customHeight="1">
      <c r="B46" s="5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6"/>
    </row>
    <row r="47" spans="1:33">
      <c r="B47" s="5" t="s">
        <v>1</v>
      </c>
      <c r="C47" s="5"/>
      <c r="D47" s="7">
        <v>2</v>
      </c>
      <c r="E47" s="8" t="s">
        <v>2</v>
      </c>
      <c r="F47" s="8"/>
      <c r="G47" s="8"/>
      <c r="H47" s="8" t="s">
        <v>3</v>
      </c>
      <c r="I47" s="8"/>
      <c r="J47" s="8"/>
      <c r="K47" s="8" t="s">
        <v>4</v>
      </c>
      <c r="L47" s="8"/>
      <c r="M47" s="8"/>
      <c r="N47" s="8" t="s">
        <v>5</v>
      </c>
      <c r="O47" s="8"/>
      <c r="P47" s="8"/>
      <c r="Q47" s="9" t="s">
        <v>2</v>
      </c>
      <c r="R47" s="10"/>
      <c r="S47" s="9" t="s">
        <v>3</v>
      </c>
      <c r="T47" s="10"/>
      <c r="U47" s="9" t="s">
        <v>4</v>
      </c>
      <c r="V47" s="10"/>
      <c r="W47" s="9" t="s">
        <v>5</v>
      </c>
      <c r="X47" s="10"/>
      <c r="Y47" s="6" t="s">
        <v>6</v>
      </c>
      <c r="Z47" s="11" t="s">
        <v>7</v>
      </c>
      <c r="AA47" s="12" t="s">
        <v>8</v>
      </c>
      <c r="AB47" s="13" t="s">
        <v>9</v>
      </c>
      <c r="AC47" s="13" t="s">
        <v>16</v>
      </c>
    </row>
    <row r="48" spans="1:33" s="87" customFormat="1" ht="16">
      <c r="B48" s="14">
        <v>28365</v>
      </c>
      <c r="C48" s="15"/>
      <c r="D48" s="16" t="s">
        <v>48</v>
      </c>
      <c r="E48" s="236"/>
      <c r="F48" s="237"/>
      <c r="G48" s="237"/>
      <c r="H48" s="68">
        <f>IF(J49&lt;0,"L",IF(J49&gt;0,"W", ))</f>
        <v>0</v>
      </c>
      <c r="I48" s="238">
        <f>IF($H68&gt;$I68,$I68,-$H68)</f>
        <v>0</v>
      </c>
      <c r="J48" s="239">
        <f>IF($H69&gt;$I69,$I69,-$H69)</f>
        <v>0</v>
      </c>
      <c r="K48" s="68">
        <f>IF(M49&lt;0,"L",IF(M49&gt;0,"W", ))</f>
        <v>0</v>
      </c>
      <c r="L48" s="238">
        <f>IF($H58&gt;$I58,$I58,-$H58)</f>
        <v>0</v>
      </c>
      <c r="M48" s="239">
        <f>IF($H59&gt;$I59,$I59,-$H59)</f>
        <v>0</v>
      </c>
      <c r="N48" s="68">
        <f>IF(P49&lt;0,"L",IF(P49&gt;0,"W", ))</f>
        <v>0</v>
      </c>
      <c r="O48" s="238">
        <f>IF($H78&gt;$I78,$I78,-$H78)</f>
        <v>0</v>
      </c>
      <c r="P48" s="240">
        <f>IF($H79&gt;$I79,$I79,-$H79)</f>
        <v>0</v>
      </c>
      <c r="Q48" s="241"/>
      <c r="R48" s="242"/>
      <c r="S48" s="132">
        <f>IF(H48="W",2, )</f>
        <v>0</v>
      </c>
      <c r="T48" s="243">
        <f>IF(J49&lt;0, 1, )</f>
        <v>0</v>
      </c>
      <c r="U48" s="132">
        <f>IF(K48="W",2, )</f>
        <v>0</v>
      </c>
      <c r="V48" s="243">
        <f>IF(M49&lt;0, 1, )</f>
        <v>0</v>
      </c>
      <c r="W48" s="132">
        <f>IF(N48="W",2, )</f>
        <v>0</v>
      </c>
      <c r="X48" s="243">
        <f>IF(P49&lt;0, 1, )</f>
        <v>0</v>
      </c>
      <c r="Y48" s="71">
        <f>SUM(Q48:X48)</f>
        <v>0</v>
      </c>
      <c r="Z48" s="244"/>
      <c r="AA48" s="245"/>
      <c r="AB48" s="71"/>
      <c r="AC48" s="71"/>
      <c r="AE48" s="87">
        <f t="shared" ref="AE48:AE55" si="2">B48</f>
        <v>28365</v>
      </c>
      <c r="AG48" s="128" t="str">
        <f t="shared" ref="AG48:AG55" si="3">D48</f>
        <v>AITTA</v>
      </c>
    </row>
    <row r="49" spans="1:33" s="87" customFormat="1" ht="16">
      <c r="A49" s="125" t="s">
        <v>2</v>
      </c>
      <c r="B49" s="31" t="s">
        <v>189</v>
      </c>
      <c r="C49" s="32"/>
      <c r="D49" s="33">
        <v>1872</v>
      </c>
      <c r="E49" s="249"/>
      <c r="F49" s="250"/>
      <c r="G49" s="250"/>
      <c r="H49" s="251">
        <f>IF($H70&gt;$I70,$I70,-$H70)</f>
        <v>0</v>
      </c>
      <c r="I49" s="252">
        <f>IF($H71&gt;$I71,$I71,-$H71)</f>
        <v>0</v>
      </c>
      <c r="J49" s="252">
        <f>IF($H72&gt;$I72,$I72,-$H72)</f>
        <v>0</v>
      </c>
      <c r="K49" s="251">
        <f>IF($H60&gt;$I60,$I60,-$H60)</f>
        <v>0</v>
      </c>
      <c r="L49" s="252">
        <f>IF($H61&gt;$I61,$I61,-$H61)</f>
        <v>0</v>
      </c>
      <c r="M49" s="252">
        <f>IF($H62&gt;$I62,$I62,-$H62)</f>
        <v>0</v>
      </c>
      <c r="N49" s="251">
        <f>IF($H80&gt;$I80,$I80,-$H80)</f>
        <v>0</v>
      </c>
      <c r="O49" s="252">
        <f>IF($H81&gt;$I81,$I81,-$H81)</f>
        <v>0</v>
      </c>
      <c r="P49" s="253">
        <f>IF($H82&gt;$I82,$I82,-$H82)</f>
        <v>0</v>
      </c>
      <c r="Q49" s="254"/>
      <c r="R49" s="255"/>
      <c r="S49" s="103"/>
      <c r="T49" s="125"/>
      <c r="U49" s="103"/>
      <c r="V49" s="125"/>
      <c r="W49" s="103"/>
      <c r="X49" s="125"/>
      <c r="Y49" s="86"/>
      <c r="Z49" s="256" t="s">
        <v>10</v>
      </c>
      <c r="AA49" s="257" t="s">
        <v>10</v>
      </c>
      <c r="AB49" s="86"/>
      <c r="AC49" s="86"/>
      <c r="AD49" s="329">
        <v>1</v>
      </c>
      <c r="AE49" s="87" t="str">
        <f t="shared" si="2"/>
        <v xml:space="preserve">Teotia, Seemant </v>
      </c>
      <c r="AG49" s="87">
        <f t="shared" si="3"/>
        <v>1872</v>
      </c>
    </row>
    <row r="50" spans="1:33" s="87" customFormat="1" ht="16">
      <c r="A50" s="126"/>
      <c r="B50" s="332">
        <v>4373</v>
      </c>
      <c r="C50" s="333"/>
      <c r="D50" s="16">
        <v>0</v>
      </c>
      <c r="E50" s="68">
        <f>IF(G51&lt;0,"L",IF(G51&gt;0,"W", ))</f>
        <v>0</v>
      </c>
      <c r="F50" s="238">
        <f>-I48</f>
        <v>0</v>
      </c>
      <c r="G50" s="258">
        <f>-J48</f>
        <v>0</v>
      </c>
      <c r="H50" s="236"/>
      <c r="I50" s="237"/>
      <c r="J50" s="237"/>
      <c r="K50" s="68">
        <f>IF(M51&lt;0,"L",IF(M51&gt;0,"W", ))</f>
        <v>0</v>
      </c>
      <c r="L50" s="238">
        <f>IF(H83&gt;$I83,$I83,-$H83)</f>
        <v>0</v>
      </c>
      <c r="M50" s="239">
        <f>IF(H84&gt;$I84,$I84,-$H84)</f>
        <v>0</v>
      </c>
      <c r="N50" s="68">
        <f>IF(P51&lt;0,"L",IF(P51&gt;0,"W", ))</f>
        <v>0</v>
      </c>
      <c r="O50" s="238">
        <f>IF($H63&gt;$I63,$I63,-$H63)</f>
        <v>0</v>
      </c>
      <c r="P50" s="240">
        <f>IF($H64&gt;$I64,$I64,-$H64)</f>
        <v>0</v>
      </c>
      <c r="Q50" s="259">
        <f>IF(E50="W",2, )</f>
        <v>0</v>
      </c>
      <c r="R50" s="258">
        <f>IF(G51&lt;0, 1, )</f>
        <v>0</v>
      </c>
      <c r="S50" s="241"/>
      <c r="T50" s="242"/>
      <c r="U50" s="132">
        <f>IF(K50="W",2, )</f>
        <v>0</v>
      </c>
      <c r="V50" s="243">
        <f>IF(M51&lt;0, 1, )</f>
        <v>0</v>
      </c>
      <c r="W50" s="132">
        <f>IF(N50="W",2, )</f>
        <v>0</v>
      </c>
      <c r="X50" s="243">
        <f>IF(P51&lt;0, 1, )</f>
        <v>0</v>
      </c>
      <c r="Y50" s="71">
        <f>SUM(Q50:X50)</f>
        <v>0</v>
      </c>
      <c r="Z50" s="244"/>
      <c r="AA50" s="245"/>
      <c r="AB50" s="77"/>
      <c r="AC50" s="77"/>
      <c r="AD50" s="329"/>
      <c r="AE50" s="87">
        <f t="shared" si="2"/>
        <v>4373</v>
      </c>
      <c r="AG50" s="128">
        <f t="shared" si="3"/>
        <v>0</v>
      </c>
    </row>
    <row r="51" spans="1:33" s="87" customFormat="1" ht="16">
      <c r="A51" s="125" t="s">
        <v>3</v>
      </c>
      <c r="B51" s="51" t="s">
        <v>190</v>
      </c>
      <c r="C51" s="41"/>
      <c r="D51" s="334">
        <v>1559</v>
      </c>
      <c r="E51" s="72">
        <f>-H49</f>
        <v>0</v>
      </c>
      <c r="F51" s="260">
        <f>-I49</f>
        <v>0</v>
      </c>
      <c r="G51" s="243">
        <f>-J49</f>
        <v>0</v>
      </c>
      <c r="H51" s="249"/>
      <c r="I51" s="250"/>
      <c r="J51" s="250"/>
      <c r="K51" s="251">
        <f>IF(H85&gt;$I85,$I85,-$H85)</f>
        <v>0</v>
      </c>
      <c r="L51" s="252">
        <f>IF(H86&gt;$I86,$I86,-$H86)</f>
        <v>0</v>
      </c>
      <c r="M51" s="252">
        <f>IF($H87&gt;$I87,$I87,-$H87)</f>
        <v>0</v>
      </c>
      <c r="N51" s="251">
        <f>IF($H65&gt;$I65,$I65,-$H65)</f>
        <v>0</v>
      </c>
      <c r="O51" s="252">
        <f>IF($H66&gt;$I66,$I66,-$H66)</f>
        <v>0</v>
      </c>
      <c r="P51" s="253">
        <f>IF($H67&gt;$I67,$I67,-$H67)</f>
        <v>0</v>
      </c>
      <c r="Q51" s="144"/>
      <c r="R51" s="125"/>
      <c r="S51" s="254"/>
      <c r="T51" s="255"/>
      <c r="U51" s="103"/>
      <c r="V51" s="125"/>
      <c r="W51" s="103"/>
      <c r="X51" s="125"/>
      <c r="Y51" s="86"/>
      <c r="Z51" s="256" t="s">
        <v>10</v>
      </c>
      <c r="AA51" s="257" t="s">
        <v>10</v>
      </c>
      <c r="AB51" s="86"/>
      <c r="AC51" s="86"/>
      <c r="AD51" s="329">
        <v>2</v>
      </c>
      <c r="AE51" s="87" t="str">
        <f t="shared" si="2"/>
        <v>Bowlander, Bob O.</v>
      </c>
      <c r="AG51" s="87">
        <f t="shared" si="3"/>
        <v>1559</v>
      </c>
    </row>
    <row r="52" spans="1:33" s="87" customFormat="1" ht="16">
      <c r="A52" s="126"/>
      <c r="B52" s="332">
        <v>19042</v>
      </c>
      <c r="C52" s="333"/>
      <c r="D52" s="16" t="s">
        <v>21</v>
      </c>
      <c r="E52" s="68">
        <f>IF(G53&lt;0,"L",IF(G53&gt;0,"W", ))</f>
        <v>0</v>
      </c>
      <c r="F52" s="238">
        <f>-L48</f>
        <v>0</v>
      </c>
      <c r="G52" s="258">
        <f>-M48</f>
        <v>0</v>
      </c>
      <c r="H52" s="68">
        <f>IF(J53&lt;0,"L",IF(J53&gt;0,"W", ))</f>
        <v>0</v>
      </c>
      <c r="I52" s="238">
        <f>-L50</f>
        <v>0</v>
      </c>
      <c r="J52" s="258">
        <f>-M50</f>
        <v>0</v>
      </c>
      <c r="K52" s="236"/>
      <c r="L52" s="237"/>
      <c r="M52" s="237"/>
      <c r="N52" s="68">
        <f>IF(P53&lt;0,"L",IF(P53&gt;0,"W", ))</f>
        <v>0</v>
      </c>
      <c r="O52" s="238">
        <f>IF($H73&gt;$I73,$I73,-$H73)</f>
        <v>0</v>
      </c>
      <c r="P52" s="240">
        <f>IF($H74&gt;$I74,$I74,-$H74)</f>
        <v>0</v>
      </c>
      <c r="Q52" s="259">
        <f>IF(E52="W",2, )</f>
        <v>0</v>
      </c>
      <c r="R52" s="258">
        <f>IF(G53&lt;0, 1, )</f>
        <v>0</v>
      </c>
      <c r="S52" s="132">
        <f>IF(H52="W",2, )</f>
        <v>0</v>
      </c>
      <c r="T52" s="243">
        <f>IF(J53&lt;0, 1, )</f>
        <v>0</v>
      </c>
      <c r="U52" s="241"/>
      <c r="V52" s="242"/>
      <c r="W52" s="132">
        <f>IF(N52="W",2, )</f>
        <v>0</v>
      </c>
      <c r="X52" s="243">
        <f>IF(P53&lt;0, 1, )</f>
        <v>0</v>
      </c>
      <c r="Y52" s="71">
        <f>SUM(Q52:X52)</f>
        <v>0</v>
      </c>
      <c r="Z52" s="244"/>
      <c r="AA52" s="245"/>
      <c r="AB52" s="77"/>
      <c r="AC52" s="77"/>
      <c r="AD52" s="329"/>
      <c r="AE52" s="87">
        <f t="shared" si="2"/>
        <v>19042</v>
      </c>
      <c r="AG52" s="128" t="str">
        <f t="shared" si="3"/>
        <v>AGTTA</v>
      </c>
    </row>
    <row r="53" spans="1:33" s="87" customFormat="1" ht="16">
      <c r="A53" s="125" t="s">
        <v>4</v>
      </c>
      <c r="B53" s="51" t="s">
        <v>191</v>
      </c>
      <c r="C53" s="41"/>
      <c r="D53" s="334">
        <v>1547</v>
      </c>
      <c r="E53" s="72">
        <f>-K49</f>
        <v>0</v>
      </c>
      <c r="F53" s="260">
        <f>-L49</f>
        <v>0</v>
      </c>
      <c r="G53" s="243">
        <f>-M49</f>
        <v>0</v>
      </c>
      <c r="H53" s="72">
        <f>-K51</f>
        <v>0</v>
      </c>
      <c r="I53" s="260">
        <f>-L51</f>
        <v>0</v>
      </c>
      <c r="J53" s="243">
        <f>-M51</f>
        <v>0</v>
      </c>
      <c r="K53" s="249"/>
      <c r="L53" s="250"/>
      <c r="M53" s="250"/>
      <c r="N53" s="251">
        <f>IF($H75&gt;$I75,$I75,-$H75)</f>
        <v>0</v>
      </c>
      <c r="O53" s="252">
        <f>IF($H76&gt;$I76,$I76,-$H76)</f>
        <v>0</v>
      </c>
      <c r="P53" s="253">
        <f>IF($H77&gt;$I77,$I77,-$H77)</f>
        <v>0</v>
      </c>
      <c r="Q53" s="144"/>
      <c r="R53" s="125"/>
      <c r="S53" s="103"/>
      <c r="T53" s="125"/>
      <c r="U53" s="254"/>
      <c r="V53" s="255"/>
      <c r="W53" s="103"/>
      <c r="X53" s="125"/>
      <c r="Y53" s="86"/>
      <c r="Z53" s="256" t="s">
        <v>10</v>
      </c>
      <c r="AA53" s="257" t="s">
        <v>10</v>
      </c>
      <c r="AB53" s="86"/>
      <c r="AC53" s="86"/>
      <c r="AD53" s="329">
        <v>3</v>
      </c>
      <c r="AE53" s="87" t="str">
        <f t="shared" si="2"/>
        <v>Chin, Kingsley N</v>
      </c>
      <c r="AG53" s="87">
        <f t="shared" si="3"/>
        <v>1547</v>
      </c>
    </row>
    <row r="54" spans="1:33" s="87" customFormat="1" ht="16">
      <c r="A54" s="126"/>
      <c r="B54" s="332">
        <v>94740</v>
      </c>
      <c r="C54" s="333"/>
      <c r="D54" s="16" t="s">
        <v>57</v>
      </c>
      <c r="E54" s="68">
        <f>IF(G55&lt;0,"L",IF(G55&gt;0,"W", ))</f>
        <v>0</v>
      </c>
      <c r="F54" s="238">
        <f>-O48</f>
        <v>0</v>
      </c>
      <c r="G54" s="261">
        <f>-P48</f>
        <v>0</v>
      </c>
      <c r="H54" s="68">
        <f>IF(J55&lt;0,"L",IF(J55&gt;0,"W", ))</f>
        <v>0</v>
      </c>
      <c r="I54" s="238">
        <f>-O50</f>
        <v>0</v>
      </c>
      <c r="J54" s="258">
        <f>-P50</f>
        <v>0</v>
      </c>
      <c r="K54" s="68">
        <f>IF(M55&lt;0,"L",IF(M55&gt;0,"W", ))</f>
        <v>0</v>
      </c>
      <c r="L54" s="238">
        <f>-O52</f>
        <v>0</v>
      </c>
      <c r="M54" s="258">
        <f>-P52</f>
        <v>0</v>
      </c>
      <c r="N54" s="236"/>
      <c r="O54" s="237"/>
      <c r="P54" s="262"/>
      <c r="Q54" s="132">
        <f>IF(E54="W",2, )</f>
        <v>0</v>
      </c>
      <c r="R54" s="150">
        <f>IF(E54="L",1, )</f>
        <v>0</v>
      </c>
      <c r="S54" s="132">
        <f>IF(H54="W",2, )</f>
        <v>0</v>
      </c>
      <c r="T54" s="243">
        <f>IF(J55&lt;0, 1, )</f>
        <v>0</v>
      </c>
      <c r="U54" s="132">
        <f>IF(K54="W",2, )</f>
        <v>0</v>
      </c>
      <c r="V54" s="243">
        <f>IF(M55&lt;0, 1, )</f>
        <v>0</v>
      </c>
      <c r="W54" s="241"/>
      <c r="X54" s="242"/>
      <c r="Y54" s="238">
        <f>SUM(Q54:X54)</f>
        <v>0</v>
      </c>
      <c r="Z54" s="244"/>
      <c r="AA54" s="245"/>
      <c r="AB54" s="77"/>
      <c r="AC54" s="77"/>
      <c r="AD54" s="329"/>
      <c r="AE54" s="87">
        <f t="shared" si="2"/>
        <v>94740</v>
      </c>
      <c r="AG54" s="128" t="str">
        <f t="shared" si="3"/>
        <v>none</v>
      </c>
    </row>
    <row r="55" spans="1:33" s="87" customFormat="1" ht="16">
      <c r="A55" s="125" t="s">
        <v>5</v>
      </c>
      <c r="B55" s="51" t="s">
        <v>56</v>
      </c>
      <c r="C55" s="41"/>
      <c r="D55" s="334">
        <v>708</v>
      </c>
      <c r="E55" s="266">
        <f>-N49</f>
        <v>0</v>
      </c>
      <c r="F55" s="267">
        <f>-O49</f>
        <v>0</v>
      </c>
      <c r="G55" s="268">
        <f>-P49</f>
        <v>0</v>
      </c>
      <c r="H55" s="330">
        <f>-N51</f>
        <v>0</v>
      </c>
      <c r="I55" s="267">
        <f>-O51</f>
        <v>0</v>
      </c>
      <c r="J55" s="109">
        <f>-P51</f>
        <v>0</v>
      </c>
      <c r="K55" s="330">
        <f>-N53</f>
        <v>0</v>
      </c>
      <c r="L55" s="267">
        <f>-O53</f>
        <v>0</v>
      </c>
      <c r="M55" s="109">
        <f>-P53</f>
        <v>0</v>
      </c>
      <c r="N55" s="249"/>
      <c r="O55" s="250"/>
      <c r="P55" s="269"/>
      <c r="Q55" s="103"/>
      <c r="R55" s="125"/>
      <c r="S55" s="103"/>
      <c r="T55" s="125"/>
      <c r="U55" s="103"/>
      <c r="V55" s="125"/>
      <c r="W55" s="254"/>
      <c r="X55" s="255"/>
      <c r="Y55" s="331"/>
      <c r="Z55" s="256" t="s">
        <v>10</v>
      </c>
      <c r="AA55" s="257" t="s">
        <v>10</v>
      </c>
      <c r="AB55" s="86"/>
      <c r="AC55" s="86"/>
      <c r="AD55" s="329">
        <v>4</v>
      </c>
      <c r="AE55" s="87" t="str">
        <f t="shared" si="2"/>
        <v xml:space="preserve">Wang, Benjamin </v>
      </c>
      <c r="AG55" s="87">
        <f t="shared" si="3"/>
        <v>708</v>
      </c>
    </row>
    <row r="56" spans="1:33" s="87" customFormat="1" ht="16">
      <c r="X56" s="329"/>
      <c r="AD56" s="329"/>
    </row>
    <row r="57" spans="1:33" s="87" customFormat="1" ht="16">
      <c r="H57" s="128" t="s">
        <v>1</v>
      </c>
      <c r="I57" s="329">
        <f>D47</f>
        <v>2</v>
      </c>
      <c r="J57" s="329"/>
      <c r="K57" s="329"/>
      <c r="L57" s="329"/>
      <c r="Y57" s="103"/>
      <c r="Z57" s="103"/>
      <c r="AA57" s="103"/>
      <c r="AB57" s="329"/>
    </row>
    <row r="58" spans="1:33" s="87" customFormat="1" ht="19" customHeight="1">
      <c r="A58" s="68">
        <v>1</v>
      </c>
      <c r="B58" s="130"/>
      <c r="C58" s="131"/>
      <c r="D58" s="131"/>
      <c r="E58" s="131"/>
      <c r="F58" s="131"/>
      <c r="G58" s="131"/>
      <c r="H58" s="270" t="s">
        <v>11</v>
      </c>
      <c r="I58" s="271"/>
      <c r="J58" s="68"/>
      <c r="K58" s="238"/>
      <c r="L58" s="238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258"/>
      <c r="AB58" s="71"/>
    </row>
    <row r="59" spans="1:33" s="87" customFormat="1" ht="19" customHeight="1">
      <c r="A59" s="72"/>
      <c r="B59" s="78"/>
      <c r="C59" s="79"/>
      <c r="D59" s="79"/>
      <c r="E59" s="79"/>
      <c r="F59" s="79"/>
      <c r="G59" s="79"/>
      <c r="H59" s="272" t="s">
        <v>11</v>
      </c>
      <c r="I59" s="273"/>
      <c r="J59" s="72"/>
      <c r="K59" s="328"/>
      <c r="L59" s="328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43"/>
      <c r="AB59" s="77"/>
    </row>
    <row r="60" spans="1:33" s="87" customFormat="1" ht="19" customHeight="1">
      <c r="A60" s="72" t="s">
        <v>2</v>
      </c>
      <c r="B60" s="78" t="str">
        <f>B49</f>
        <v xml:space="preserve">Teotia, Seemant </v>
      </c>
      <c r="C60" s="79"/>
      <c r="D60" s="79"/>
      <c r="E60" s="429">
        <f>$D49</f>
        <v>1872</v>
      </c>
      <c r="F60" s="435"/>
      <c r="G60" s="79"/>
      <c r="H60" s="272" t="s">
        <v>11</v>
      </c>
      <c r="I60" s="273"/>
      <c r="J60" s="80" t="str">
        <f>$B53</f>
        <v>Chin, Kingsley N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429">
        <f>$D53</f>
        <v>1547</v>
      </c>
      <c r="Z60" s="435"/>
      <c r="AA60" s="243"/>
      <c r="AB60" s="77" t="s">
        <v>4</v>
      </c>
    </row>
    <row r="61" spans="1:33" s="87" customFormat="1" ht="19" customHeight="1">
      <c r="A61" s="72"/>
      <c r="B61" s="78"/>
      <c r="C61" s="79"/>
      <c r="D61" s="79"/>
      <c r="E61" s="79"/>
      <c r="F61" s="79"/>
      <c r="G61" s="79"/>
      <c r="H61" s="272" t="s">
        <v>11</v>
      </c>
      <c r="I61" s="273"/>
      <c r="J61" s="80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43"/>
      <c r="AB61" s="77"/>
    </row>
    <row r="62" spans="1:33" s="87" customFormat="1" ht="19" customHeight="1">
      <c r="A62" s="330"/>
      <c r="B62" s="142"/>
      <c r="C62" s="143"/>
      <c r="D62" s="143"/>
      <c r="E62" s="143"/>
      <c r="F62" s="143"/>
      <c r="G62" s="143"/>
      <c r="H62" s="274" t="s">
        <v>11</v>
      </c>
      <c r="I62" s="275"/>
      <c r="J62" s="144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9"/>
      <c r="AB62" s="86"/>
    </row>
    <row r="63" spans="1:33" s="87" customFormat="1" ht="19" customHeight="1">
      <c r="A63" s="68">
        <v>2</v>
      </c>
      <c r="B63" s="130"/>
      <c r="C63" s="131"/>
      <c r="D63" s="131"/>
      <c r="E63" s="131"/>
      <c r="F63" s="131"/>
      <c r="G63" s="131"/>
      <c r="H63" s="270" t="s">
        <v>11</v>
      </c>
      <c r="I63" s="271"/>
      <c r="J63" s="72"/>
      <c r="K63" s="328"/>
      <c r="L63" s="328"/>
      <c r="M63" s="81"/>
      <c r="N63" s="81"/>
      <c r="O63" s="81"/>
      <c r="P63" s="81"/>
      <c r="Q63" s="81"/>
      <c r="R63" s="81"/>
      <c r="S63" s="81"/>
      <c r="T63" s="81"/>
      <c r="AA63" s="329"/>
      <c r="AB63" s="71"/>
    </row>
    <row r="64" spans="1:33" s="87" customFormat="1" ht="19" customHeight="1">
      <c r="A64" s="72"/>
      <c r="B64" s="78"/>
      <c r="C64" s="79"/>
      <c r="D64" s="79"/>
      <c r="E64" s="79"/>
      <c r="F64" s="79"/>
      <c r="G64" s="79"/>
      <c r="H64" s="272" t="s">
        <v>11</v>
      </c>
      <c r="I64" s="273"/>
      <c r="J64" s="72"/>
      <c r="K64" s="328"/>
      <c r="L64" s="328"/>
      <c r="M64" s="81"/>
      <c r="N64" s="81"/>
      <c r="O64" s="81"/>
      <c r="P64" s="81"/>
      <c r="Q64" s="81"/>
      <c r="R64" s="81"/>
      <c r="S64" s="81"/>
      <c r="T64" s="81"/>
      <c r="AA64" s="329"/>
      <c r="AB64" s="77"/>
    </row>
    <row r="65" spans="1:28" s="87" customFormat="1" ht="19" customHeight="1">
      <c r="A65" s="72" t="s">
        <v>3</v>
      </c>
      <c r="B65" s="78" t="str">
        <f>$B51</f>
        <v>Bowlander, Bob O.</v>
      </c>
      <c r="C65" s="79"/>
      <c r="D65" s="79"/>
      <c r="E65" s="429">
        <f>$D51</f>
        <v>1559</v>
      </c>
      <c r="F65" s="435"/>
      <c r="G65" s="79"/>
      <c r="H65" s="272" t="s">
        <v>11</v>
      </c>
      <c r="I65" s="273"/>
      <c r="J65" s="80" t="str">
        <f>$B55</f>
        <v xml:space="preserve">Wang, Benjamin </v>
      </c>
      <c r="K65" s="81"/>
      <c r="L65" s="81"/>
      <c r="Y65" s="436">
        <f>$D55</f>
        <v>708</v>
      </c>
      <c r="Z65" s="437"/>
      <c r="AA65" s="329"/>
      <c r="AB65" s="77" t="s">
        <v>5</v>
      </c>
    </row>
    <row r="66" spans="1:28" s="87" customFormat="1" ht="19" customHeight="1">
      <c r="A66" s="72"/>
      <c r="B66" s="78"/>
      <c r="C66" s="79"/>
      <c r="D66" s="79"/>
      <c r="E66" s="79"/>
      <c r="F66" s="79"/>
      <c r="G66" s="79"/>
      <c r="H66" s="272" t="s">
        <v>11</v>
      </c>
      <c r="I66" s="273"/>
      <c r="J66" s="80"/>
      <c r="K66" s="81"/>
      <c r="L66" s="81"/>
      <c r="AA66" s="329"/>
      <c r="AB66" s="77"/>
    </row>
    <row r="67" spans="1:28" s="87" customFormat="1" ht="19" customHeight="1">
      <c r="A67" s="330"/>
      <c r="B67" s="142"/>
      <c r="C67" s="143"/>
      <c r="D67" s="143"/>
      <c r="E67" s="143"/>
      <c r="F67" s="143"/>
      <c r="G67" s="143"/>
      <c r="H67" s="274" t="s">
        <v>11</v>
      </c>
      <c r="I67" s="275"/>
      <c r="J67" s="144"/>
      <c r="K67" s="81"/>
      <c r="L67" s="81"/>
      <c r="Y67" s="103"/>
      <c r="Z67" s="103"/>
      <c r="AA67" s="331"/>
      <c r="AB67" s="86"/>
    </row>
    <row r="68" spans="1:28" s="87" customFormat="1" ht="19" customHeight="1">
      <c r="A68" s="68">
        <v>3</v>
      </c>
      <c r="B68" s="130"/>
      <c r="C68" s="131"/>
      <c r="D68" s="131"/>
      <c r="E68" s="131"/>
      <c r="F68" s="131"/>
      <c r="G68" s="131"/>
      <c r="H68" s="270" t="s">
        <v>11</v>
      </c>
      <c r="I68" s="271"/>
      <c r="J68" s="68"/>
      <c r="K68" s="238"/>
      <c r="L68" s="238"/>
      <c r="M68" s="132"/>
      <c r="N68" s="132"/>
      <c r="O68" s="132"/>
      <c r="P68" s="132"/>
      <c r="Q68" s="132"/>
      <c r="R68" s="132"/>
      <c r="S68" s="132"/>
      <c r="T68" s="132"/>
      <c r="AA68" s="329"/>
      <c r="AB68" s="71"/>
    </row>
    <row r="69" spans="1:28" s="87" customFormat="1" ht="19" customHeight="1">
      <c r="A69" s="72"/>
      <c r="B69" s="78"/>
      <c r="C69" s="79"/>
      <c r="D69" s="79"/>
      <c r="E69" s="79"/>
      <c r="F69" s="79"/>
      <c r="G69" s="79"/>
      <c r="H69" s="272" t="s">
        <v>11</v>
      </c>
      <c r="I69" s="273"/>
      <c r="J69" s="72"/>
      <c r="K69" s="328"/>
      <c r="L69" s="328"/>
      <c r="M69" s="81"/>
      <c r="N69" s="81"/>
      <c r="O69" s="81"/>
      <c r="P69" s="81"/>
      <c r="Q69" s="81"/>
      <c r="R69" s="81"/>
      <c r="S69" s="81"/>
      <c r="T69" s="81"/>
      <c r="AA69" s="329"/>
      <c r="AB69" s="77"/>
    </row>
    <row r="70" spans="1:28" s="87" customFormat="1" ht="19" customHeight="1">
      <c r="A70" s="72" t="s">
        <v>2</v>
      </c>
      <c r="B70" s="78" t="str">
        <f>B49</f>
        <v xml:space="preserve">Teotia, Seemant </v>
      </c>
      <c r="C70" s="79"/>
      <c r="D70" s="79"/>
      <c r="E70" s="429">
        <f>$D49</f>
        <v>1872</v>
      </c>
      <c r="F70" s="435"/>
      <c r="G70" s="79"/>
      <c r="H70" s="272" t="s">
        <v>11</v>
      </c>
      <c r="I70" s="273"/>
      <c r="J70" s="78" t="str">
        <f>$B51</f>
        <v>Bowlander, Bob O.</v>
      </c>
      <c r="K70" s="81"/>
      <c r="L70" s="81"/>
      <c r="Y70" s="429">
        <f>$D51</f>
        <v>1559</v>
      </c>
      <c r="Z70" s="435"/>
      <c r="AA70" s="329"/>
      <c r="AB70" s="77" t="s">
        <v>3</v>
      </c>
    </row>
    <row r="71" spans="1:28" s="87" customFormat="1" ht="19" customHeight="1">
      <c r="A71" s="72"/>
      <c r="B71" s="78"/>
      <c r="C71" s="79"/>
      <c r="D71" s="79"/>
      <c r="E71" s="79"/>
      <c r="F71" s="79"/>
      <c r="G71" s="79"/>
      <c r="H71" s="272" t="s">
        <v>11</v>
      </c>
      <c r="I71" s="273"/>
      <c r="J71" s="80"/>
      <c r="K71" s="81"/>
      <c r="L71" s="81"/>
      <c r="AA71" s="329"/>
      <c r="AB71" s="77"/>
    </row>
    <row r="72" spans="1:28" s="87" customFormat="1" ht="19" customHeight="1">
      <c r="A72" s="330"/>
      <c r="B72" s="142"/>
      <c r="C72" s="143"/>
      <c r="D72" s="143"/>
      <c r="E72" s="143"/>
      <c r="F72" s="143"/>
      <c r="G72" s="143"/>
      <c r="H72" s="274" t="s">
        <v>11</v>
      </c>
      <c r="I72" s="275"/>
      <c r="J72" s="144"/>
      <c r="K72" s="81"/>
      <c r="L72" s="81"/>
      <c r="Y72" s="103"/>
      <c r="Z72" s="103"/>
      <c r="AA72" s="331"/>
      <c r="AB72" s="86"/>
    </row>
    <row r="73" spans="1:28" s="87" customFormat="1" ht="19" customHeight="1">
      <c r="A73" s="68">
        <v>4</v>
      </c>
      <c r="B73" s="130"/>
      <c r="C73" s="131"/>
      <c r="D73" s="131"/>
      <c r="E73" s="131"/>
      <c r="F73" s="131"/>
      <c r="G73" s="131"/>
      <c r="H73" s="270" t="s">
        <v>11</v>
      </c>
      <c r="I73" s="271"/>
      <c r="J73" s="68"/>
      <c r="K73" s="238"/>
      <c r="L73" s="238"/>
      <c r="M73" s="132"/>
      <c r="N73" s="132"/>
      <c r="O73" s="132"/>
      <c r="P73" s="132"/>
      <c r="Q73" s="132"/>
      <c r="R73" s="132"/>
      <c r="S73" s="132"/>
      <c r="T73" s="132"/>
      <c r="AA73" s="329"/>
      <c r="AB73" s="71"/>
    </row>
    <row r="74" spans="1:28" s="87" customFormat="1" ht="19" customHeight="1">
      <c r="A74" s="72"/>
      <c r="B74" s="78"/>
      <c r="C74" s="79"/>
      <c r="D74" s="79"/>
      <c r="E74" s="79"/>
      <c r="F74" s="79"/>
      <c r="G74" s="79"/>
      <c r="H74" s="272" t="s">
        <v>11</v>
      </c>
      <c r="I74" s="273"/>
      <c r="J74" s="72"/>
      <c r="K74" s="328"/>
      <c r="L74" s="328"/>
      <c r="M74" s="81"/>
      <c r="N74" s="81"/>
      <c r="O74" s="81"/>
      <c r="P74" s="81"/>
      <c r="Q74" s="81"/>
      <c r="R74" s="81"/>
      <c r="S74" s="81"/>
      <c r="T74" s="81"/>
      <c r="AA74" s="329"/>
      <c r="AB74" s="77"/>
    </row>
    <row r="75" spans="1:28" s="87" customFormat="1" ht="19" customHeight="1">
      <c r="A75" s="72" t="s">
        <v>4</v>
      </c>
      <c r="B75" s="78" t="str">
        <f>B53</f>
        <v>Chin, Kingsley N</v>
      </c>
      <c r="C75" s="79"/>
      <c r="D75" s="79"/>
      <c r="E75" s="429">
        <f>$D53</f>
        <v>1547</v>
      </c>
      <c r="F75" s="435"/>
      <c r="G75" s="79"/>
      <c r="H75" s="272" t="s">
        <v>11</v>
      </c>
      <c r="I75" s="273"/>
      <c r="J75" s="80" t="str">
        <f>$B55</f>
        <v xml:space="preserve">Wang, Benjamin </v>
      </c>
      <c r="K75" s="81"/>
      <c r="L75" s="81"/>
      <c r="Y75" s="436">
        <f>$D55</f>
        <v>708</v>
      </c>
      <c r="Z75" s="437"/>
      <c r="AA75" s="329"/>
      <c r="AB75" s="77" t="s">
        <v>5</v>
      </c>
    </row>
    <row r="76" spans="1:28" s="87" customFormat="1" ht="19" customHeight="1">
      <c r="A76" s="72"/>
      <c r="B76" s="78"/>
      <c r="C76" s="79"/>
      <c r="D76" s="79"/>
      <c r="E76" s="79"/>
      <c r="F76" s="79"/>
      <c r="G76" s="79"/>
      <c r="H76" s="272" t="s">
        <v>11</v>
      </c>
      <c r="I76" s="273"/>
      <c r="J76" s="80"/>
      <c r="K76" s="81"/>
      <c r="L76" s="81"/>
      <c r="AA76" s="329"/>
      <c r="AB76" s="77"/>
    </row>
    <row r="77" spans="1:28" s="87" customFormat="1" ht="19" customHeight="1">
      <c r="A77" s="330"/>
      <c r="B77" s="142"/>
      <c r="C77" s="143"/>
      <c r="D77" s="143"/>
      <c r="E77" s="143"/>
      <c r="F77" s="143"/>
      <c r="G77" s="143"/>
      <c r="H77" s="274" t="s">
        <v>11</v>
      </c>
      <c r="I77" s="275"/>
      <c r="J77" s="144"/>
      <c r="K77" s="81"/>
      <c r="L77" s="81"/>
      <c r="Y77" s="103"/>
      <c r="Z77" s="103"/>
      <c r="AA77" s="331"/>
      <c r="AB77" s="86"/>
    </row>
    <row r="78" spans="1:28" s="87" customFormat="1" ht="17" customHeight="1">
      <c r="A78" s="68">
        <v>5</v>
      </c>
      <c r="B78" s="130"/>
      <c r="C78" s="131"/>
      <c r="D78" s="131"/>
      <c r="E78" s="131"/>
      <c r="F78" s="131"/>
      <c r="G78" s="131"/>
      <c r="H78" s="270" t="s">
        <v>11</v>
      </c>
      <c r="I78" s="271"/>
      <c r="J78" s="68"/>
      <c r="K78" s="238"/>
      <c r="L78" s="238"/>
      <c r="M78" s="132"/>
      <c r="N78" s="132"/>
      <c r="O78" s="132"/>
      <c r="P78" s="132"/>
      <c r="Q78" s="132"/>
      <c r="R78" s="132"/>
      <c r="S78" s="132"/>
      <c r="T78" s="132"/>
      <c r="AA78" s="329"/>
      <c r="AB78" s="71"/>
    </row>
    <row r="79" spans="1:28" s="87" customFormat="1" ht="17" customHeight="1">
      <c r="A79" s="72"/>
      <c r="B79" s="78"/>
      <c r="C79" s="79"/>
      <c r="D79" s="79"/>
      <c r="E79" s="79"/>
      <c r="F79" s="79"/>
      <c r="G79" s="79"/>
      <c r="H79" s="272" t="s">
        <v>11</v>
      </c>
      <c r="I79" s="273"/>
      <c r="J79" s="72"/>
      <c r="K79" s="328"/>
      <c r="L79" s="328"/>
      <c r="M79" s="81"/>
      <c r="N79" s="81"/>
      <c r="O79" s="81"/>
      <c r="P79" s="81"/>
      <c r="Q79" s="81"/>
      <c r="R79" s="81"/>
      <c r="S79" s="81"/>
      <c r="T79" s="81"/>
      <c r="AA79" s="329"/>
      <c r="AB79" s="77"/>
    </row>
    <row r="80" spans="1:28" s="87" customFormat="1" ht="17" customHeight="1">
      <c r="A80" s="72" t="s">
        <v>2</v>
      </c>
      <c r="B80" s="78" t="str">
        <f>B49</f>
        <v xml:space="preserve">Teotia, Seemant </v>
      </c>
      <c r="C80" s="79"/>
      <c r="D80" s="79"/>
      <c r="E80" s="429">
        <f>$D49</f>
        <v>1872</v>
      </c>
      <c r="F80" s="435"/>
      <c r="G80" s="79"/>
      <c r="H80" s="272" t="s">
        <v>11</v>
      </c>
      <c r="I80" s="273"/>
      <c r="J80" s="80" t="str">
        <f>$B55</f>
        <v xml:space="preserve">Wang, Benjamin </v>
      </c>
      <c r="K80" s="81"/>
      <c r="L80" s="81"/>
      <c r="Y80" s="436">
        <f>$D55</f>
        <v>708</v>
      </c>
      <c r="Z80" s="437"/>
      <c r="AA80" s="329"/>
      <c r="AB80" s="77" t="s">
        <v>5</v>
      </c>
    </row>
    <row r="81" spans="1:33" s="87" customFormat="1" ht="17" customHeight="1">
      <c r="A81" s="72"/>
      <c r="B81" s="78"/>
      <c r="C81" s="79"/>
      <c r="D81" s="79"/>
      <c r="E81" s="79"/>
      <c r="F81" s="79"/>
      <c r="G81" s="79"/>
      <c r="H81" s="272" t="s">
        <v>11</v>
      </c>
      <c r="I81" s="273"/>
      <c r="J81" s="80"/>
      <c r="K81" s="81"/>
      <c r="L81" s="81"/>
      <c r="AA81" s="329"/>
      <c r="AB81" s="77"/>
    </row>
    <row r="82" spans="1:33" s="87" customFormat="1" ht="17" customHeight="1">
      <c r="A82" s="330"/>
      <c r="B82" s="142"/>
      <c r="C82" s="143"/>
      <c r="D82" s="143"/>
      <c r="E82" s="143"/>
      <c r="F82" s="143"/>
      <c r="G82" s="143"/>
      <c r="H82" s="274" t="s">
        <v>11</v>
      </c>
      <c r="I82" s="275"/>
      <c r="J82" s="144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331"/>
      <c r="AB82" s="86"/>
    </row>
    <row r="83" spans="1:33" s="87" customFormat="1" ht="17" customHeight="1">
      <c r="A83" s="68">
        <v>6</v>
      </c>
      <c r="B83" s="130"/>
      <c r="C83" s="131"/>
      <c r="D83" s="131"/>
      <c r="E83" s="131"/>
      <c r="F83" s="131"/>
      <c r="G83" s="131"/>
      <c r="H83" s="270" t="s">
        <v>11</v>
      </c>
      <c r="I83" s="271"/>
      <c r="J83" s="72"/>
      <c r="K83" s="328"/>
      <c r="L83" s="328"/>
      <c r="M83" s="81"/>
      <c r="N83" s="81"/>
      <c r="O83" s="81"/>
      <c r="P83" s="81"/>
      <c r="Q83" s="81"/>
      <c r="R83" s="81"/>
      <c r="S83" s="81"/>
      <c r="T83" s="81"/>
      <c r="AA83" s="329"/>
      <c r="AB83" s="77"/>
    </row>
    <row r="84" spans="1:33" s="87" customFormat="1" ht="17" customHeight="1">
      <c r="A84" s="72"/>
      <c r="B84" s="78"/>
      <c r="C84" s="79"/>
      <c r="D84" s="79"/>
      <c r="E84" s="79"/>
      <c r="F84" s="79"/>
      <c r="G84" s="79"/>
      <c r="H84" s="272" t="s">
        <v>11</v>
      </c>
      <c r="I84" s="273"/>
      <c r="J84" s="72"/>
      <c r="K84" s="328"/>
      <c r="L84" s="328"/>
      <c r="M84" s="81"/>
      <c r="N84" s="81"/>
      <c r="O84" s="81"/>
      <c r="P84" s="81"/>
      <c r="Q84" s="81"/>
      <c r="R84" s="81"/>
      <c r="S84" s="81"/>
      <c r="T84" s="81"/>
      <c r="AA84" s="329"/>
      <c r="AB84" s="77"/>
    </row>
    <row r="85" spans="1:33" s="87" customFormat="1" ht="17" customHeight="1">
      <c r="A85" s="72" t="s">
        <v>3</v>
      </c>
      <c r="B85" s="78" t="str">
        <f>$B51</f>
        <v>Bowlander, Bob O.</v>
      </c>
      <c r="C85" s="79"/>
      <c r="D85" s="79"/>
      <c r="E85" s="429">
        <f>$D51</f>
        <v>1559</v>
      </c>
      <c r="F85" s="435"/>
      <c r="G85" s="79"/>
      <c r="H85" s="272" t="s">
        <v>11</v>
      </c>
      <c r="I85" s="273"/>
      <c r="J85" s="80" t="str">
        <f>$B53</f>
        <v>Chin, Kingsley N</v>
      </c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429">
        <f>$D53</f>
        <v>1547</v>
      </c>
      <c r="Z85" s="435"/>
      <c r="AA85" s="243"/>
      <c r="AB85" s="77" t="s">
        <v>4</v>
      </c>
    </row>
    <row r="86" spans="1:33" s="87" customFormat="1" ht="17" customHeight="1">
      <c r="A86" s="72"/>
      <c r="B86" s="78"/>
      <c r="C86" s="79"/>
      <c r="D86" s="79"/>
      <c r="E86" s="79"/>
      <c r="F86" s="79"/>
      <c r="G86" s="79"/>
      <c r="H86" s="272" t="s">
        <v>11</v>
      </c>
      <c r="I86" s="273"/>
      <c r="J86" s="80"/>
      <c r="K86" s="81"/>
      <c r="L86" s="81"/>
      <c r="AA86" s="329"/>
      <c r="AB86" s="77"/>
    </row>
    <row r="87" spans="1:33" s="87" customFormat="1" ht="17" customHeight="1">
      <c r="A87" s="330"/>
      <c r="B87" s="142"/>
      <c r="C87" s="143"/>
      <c r="D87" s="143"/>
      <c r="E87" s="143"/>
      <c r="F87" s="143"/>
      <c r="G87" s="143"/>
      <c r="H87" s="274" t="s">
        <v>11</v>
      </c>
      <c r="I87" s="275"/>
      <c r="J87" s="144"/>
      <c r="K87" s="103"/>
      <c r="L87" s="103"/>
      <c r="M87" s="103"/>
      <c r="N87" s="103"/>
      <c r="O87" s="103"/>
      <c r="P87" s="103"/>
      <c r="Q87" s="103"/>
      <c r="Y87" s="103"/>
      <c r="Z87" s="103"/>
      <c r="AA87" s="331"/>
      <c r="AB87" s="86"/>
    </row>
    <row r="89" spans="1:33" ht="16" customHeight="1">
      <c r="B89" s="2" t="str">
        <f>B45</f>
        <v>Under 2000 RR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38" t="str">
        <f>Y$1</f>
        <v>Jul 18-19, 2015</v>
      </c>
      <c r="Z89" s="438"/>
      <c r="AA89" s="438"/>
      <c r="AB89" s="438"/>
    </row>
    <row r="90" spans="1:33" ht="16" customHeight="1">
      <c r="B90" s="5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6"/>
    </row>
    <row r="91" spans="1:33">
      <c r="B91" s="5" t="s">
        <v>1</v>
      </c>
      <c r="C91" s="5"/>
      <c r="D91" s="7">
        <v>3</v>
      </c>
      <c r="E91" s="8" t="s">
        <v>2</v>
      </c>
      <c r="F91" s="8"/>
      <c r="G91" s="8"/>
      <c r="H91" s="8" t="s">
        <v>3</v>
      </c>
      <c r="I91" s="8"/>
      <c r="J91" s="8"/>
      <c r="K91" s="8" t="s">
        <v>4</v>
      </c>
      <c r="L91" s="8"/>
      <c r="M91" s="8"/>
      <c r="N91" s="8" t="s">
        <v>5</v>
      </c>
      <c r="O91" s="8"/>
      <c r="P91" s="8"/>
      <c r="Q91" s="9" t="s">
        <v>2</v>
      </c>
      <c r="R91" s="10"/>
      <c r="S91" s="9" t="s">
        <v>3</v>
      </c>
      <c r="T91" s="10"/>
      <c r="U91" s="9" t="s">
        <v>4</v>
      </c>
      <c r="V91" s="10"/>
      <c r="W91" s="9" t="s">
        <v>5</v>
      </c>
      <c r="X91" s="10"/>
      <c r="Y91" s="6" t="s">
        <v>6</v>
      </c>
      <c r="Z91" s="11" t="s">
        <v>7</v>
      </c>
      <c r="AA91" s="12" t="s">
        <v>8</v>
      </c>
      <c r="AB91" s="13" t="s">
        <v>9</v>
      </c>
      <c r="AC91" s="13" t="s">
        <v>16</v>
      </c>
    </row>
    <row r="92" spans="1:33" s="87" customFormat="1" ht="16">
      <c r="B92" s="14">
        <v>85618</v>
      </c>
      <c r="C92" s="15"/>
      <c r="D92" s="16" t="s">
        <v>53</v>
      </c>
      <c r="E92" s="236"/>
      <c r="F92" s="237"/>
      <c r="G92" s="237"/>
      <c r="H92" s="68">
        <f>IF(J93&lt;0,"L",IF(J93&gt;0,"W", ))</f>
        <v>0</v>
      </c>
      <c r="I92" s="238">
        <f>IF($H112&gt;$I112,$I112,-$H112)</f>
        <v>0</v>
      </c>
      <c r="J92" s="239">
        <f>IF($H113&gt;$I113,$I113,-$H113)</f>
        <v>0</v>
      </c>
      <c r="K92" s="68">
        <f>IF(M93&lt;0,"L",IF(M93&gt;0,"W", ))</f>
        <v>0</v>
      </c>
      <c r="L92" s="238">
        <f>IF($H102&gt;$I102,$I102,-$H102)</f>
        <v>0</v>
      </c>
      <c r="M92" s="239">
        <f>IF($H103&gt;$I103,$I103,-$H103)</f>
        <v>0</v>
      </c>
      <c r="N92" s="68">
        <f>IF(P93&lt;0,"L",IF(P93&gt;0,"W", ))</f>
        <v>0</v>
      </c>
      <c r="O92" s="238">
        <f>IF($H122&gt;$I122,$I122,-$H122)</f>
        <v>0</v>
      </c>
      <c r="P92" s="240">
        <f>IF($H123&gt;$I123,$I123,-$H123)</f>
        <v>0</v>
      </c>
      <c r="Q92" s="241"/>
      <c r="R92" s="242"/>
      <c r="S92" s="132">
        <f>IF(H92="W",2, )</f>
        <v>0</v>
      </c>
      <c r="T92" s="243">
        <f>IF(J93&lt;0, 1, )</f>
        <v>0</v>
      </c>
      <c r="U92" s="132">
        <f>IF(K92="W",2, )</f>
        <v>0</v>
      </c>
      <c r="V92" s="243">
        <f>IF(M93&lt;0, 1, )</f>
        <v>0</v>
      </c>
      <c r="W92" s="132">
        <f>IF(N92="W",2, )</f>
        <v>0</v>
      </c>
      <c r="X92" s="243">
        <f>IF(P93&lt;0, 1, )</f>
        <v>0</v>
      </c>
      <c r="Y92" s="71">
        <f>SUM(Q92:X92)</f>
        <v>0</v>
      </c>
      <c r="Z92" s="244"/>
      <c r="AA92" s="245"/>
      <c r="AB92" s="71"/>
      <c r="AC92" s="71"/>
      <c r="AE92" s="87">
        <f t="shared" ref="AE92:AE99" si="4">B92</f>
        <v>85618</v>
      </c>
      <c r="AG92" s="128" t="str">
        <f t="shared" ref="AG92:AG99" si="5">D92</f>
        <v>Memphis</v>
      </c>
    </row>
    <row r="93" spans="1:33" s="87" customFormat="1" ht="16">
      <c r="A93" s="125" t="s">
        <v>2</v>
      </c>
      <c r="B93" s="31" t="s">
        <v>192</v>
      </c>
      <c r="C93" s="32"/>
      <c r="D93" s="33">
        <v>1847</v>
      </c>
      <c r="E93" s="249"/>
      <c r="F93" s="250"/>
      <c r="G93" s="250"/>
      <c r="H93" s="251">
        <f>IF($H114&gt;$I114,$I114,-$H114)</f>
        <v>0</v>
      </c>
      <c r="I93" s="252">
        <f>IF($H115&gt;$I115,$I115,-$H115)</f>
        <v>0</v>
      </c>
      <c r="J93" s="252">
        <f>IF($H116&gt;$I116,$I116,-$H116)</f>
        <v>0</v>
      </c>
      <c r="K93" s="251">
        <f>IF($H104&gt;$I104,$I104,-$H104)</f>
        <v>0</v>
      </c>
      <c r="L93" s="252">
        <f>IF($H105&gt;$I105,$I105,-$H105)</f>
        <v>0</v>
      </c>
      <c r="M93" s="252">
        <f>IF($H106&gt;$I106,$I106,-$H106)</f>
        <v>0</v>
      </c>
      <c r="N93" s="251">
        <f>IF($H124&gt;$I124,$I124,-$H124)</f>
        <v>0</v>
      </c>
      <c r="O93" s="252">
        <f>IF($H125&gt;$I125,$I125,-$H125)</f>
        <v>0</v>
      </c>
      <c r="P93" s="253">
        <f>IF($H126&gt;$I126,$I126,-$H126)</f>
        <v>0</v>
      </c>
      <c r="Q93" s="254"/>
      <c r="R93" s="255"/>
      <c r="S93" s="103"/>
      <c r="T93" s="125"/>
      <c r="U93" s="103"/>
      <c r="V93" s="125"/>
      <c r="W93" s="103"/>
      <c r="X93" s="125"/>
      <c r="Y93" s="86"/>
      <c r="Z93" s="256" t="s">
        <v>10</v>
      </c>
      <c r="AA93" s="257" t="s">
        <v>10</v>
      </c>
      <c r="AB93" s="86"/>
      <c r="AC93" s="86"/>
      <c r="AD93" s="329">
        <v>1</v>
      </c>
      <c r="AE93" s="87" t="str">
        <f t="shared" si="4"/>
        <v xml:space="preserve">Coona, Dharmaraj </v>
      </c>
      <c r="AG93" s="87">
        <f t="shared" si="5"/>
        <v>1847</v>
      </c>
    </row>
    <row r="94" spans="1:33" s="87" customFormat="1" ht="16">
      <c r="A94" s="126"/>
      <c r="B94" s="332">
        <v>91914</v>
      </c>
      <c r="C94" s="333"/>
      <c r="D94" s="16" t="s">
        <v>21</v>
      </c>
      <c r="E94" s="68">
        <f>IF(G95&lt;0,"L",IF(G95&gt;0,"W", ))</f>
        <v>0</v>
      </c>
      <c r="F94" s="238">
        <f>-I92</f>
        <v>0</v>
      </c>
      <c r="G94" s="258">
        <f>-J92</f>
        <v>0</v>
      </c>
      <c r="H94" s="236"/>
      <c r="I94" s="237"/>
      <c r="J94" s="237"/>
      <c r="K94" s="68">
        <f>IF(M95&lt;0,"L",IF(M95&gt;0,"W", ))</f>
        <v>0</v>
      </c>
      <c r="L94" s="238">
        <f>IF(H127&gt;$I127,$I127,-$H127)</f>
        <v>0</v>
      </c>
      <c r="M94" s="239">
        <f>IF(H128&gt;$I128,$I128,-$H128)</f>
        <v>0</v>
      </c>
      <c r="N94" s="68">
        <f>IF(P95&lt;0,"L",IF(P95&gt;0,"W", ))</f>
        <v>0</v>
      </c>
      <c r="O94" s="238">
        <f>IF($H107&gt;$I107,$I107,-$H107)</f>
        <v>0</v>
      </c>
      <c r="P94" s="240">
        <f>IF($H108&gt;$I108,$I108,-$H108)</f>
        <v>0</v>
      </c>
      <c r="Q94" s="259">
        <f>IF(E94="W",2, )</f>
        <v>0</v>
      </c>
      <c r="R94" s="258">
        <f>IF(G95&lt;0, 1, )</f>
        <v>0</v>
      </c>
      <c r="S94" s="241"/>
      <c r="T94" s="242"/>
      <c r="U94" s="132">
        <f>IF(K94="W",2, )</f>
        <v>0</v>
      </c>
      <c r="V94" s="243">
        <f>IF(M95&lt;0, 1, )</f>
        <v>0</v>
      </c>
      <c r="W94" s="132">
        <f>IF(N94="W",2, )</f>
        <v>0</v>
      </c>
      <c r="X94" s="243">
        <f>IF(P95&lt;0, 1, )</f>
        <v>0</v>
      </c>
      <c r="Y94" s="71">
        <f>SUM(Q94:X94)</f>
        <v>0</v>
      </c>
      <c r="Z94" s="244"/>
      <c r="AA94" s="245"/>
      <c r="AB94" s="77"/>
      <c r="AC94" s="77"/>
      <c r="AD94" s="329"/>
      <c r="AE94" s="87">
        <f t="shared" si="4"/>
        <v>91914</v>
      </c>
      <c r="AG94" s="128" t="str">
        <f t="shared" si="5"/>
        <v>AGTTA</v>
      </c>
    </row>
    <row r="95" spans="1:33" s="87" customFormat="1" ht="16">
      <c r="A95" s="125" t="s">
        <v>3</v>
      </c>
      <c r="B95" s="51" t="s">
        <v>193</v>
      </c>
      <c r="C95" s="41"/>
      <c r="D95" s="334">
        <v>1574</v>
      </c>
      <c r="E95" s="72">
        <f>-H93</f>
        <v>0</v>
      </c>
      <c r="F95" s="260">
        <f>-I93</f>
        <v>0</v>
      </c>
      <c r="G95" s="243">
        <f>-J93</f>
        <v>0</v>
      </c>
      <c r="H95" s="249"/>
      <c r="I95" s="250"/>
      <c r="J95" s="250"/>
      <c r="K95" s="251">
        <f>IF(H129&gt;$I129,$I129,-$H129)</f>
        <v>0</v>
      </c>
      <c r="L95" s="252">
        <f>IF(H130&gt;$I130,$I130,-$H130)</f>
        <v>0</v>
      </c>
      <c r="M95" s="252">
        <f>IF($H131&gt;$I131,$I131,-$H131)</f>
        <v>0</v>
      </c>
      <c r="N95" s="251">
        <f>IF($H109&gt;$I109,$I109,-$H109)</f>
        <v>0</v>
      </c>
      <c r="O95" s="252">
        <f>IF($H110&gt;$I110,$I110,-$H110)</f>
        <v>0</v>
      </c>
      <c r="P95" s="253">
        <f>IF($H111&gt;$I111,$I111,-$H111)</f>
        <v>0</v>
      </c>
      <c r="Q95" s="144"/>
      <c r="R95" s="125"/>
      <c r="S95" s="254"/>
      <c r="T95" s="255"/>
      <c r="U95" s="103"/>
      <c r="V95" s="125"/>
      <c r="W95" s="103"/>
      <c r="X95" s="125"/>
      <c r="Y95" s="86"/>
      <c r="Z95" s="256" t="s">
        <v>10</v>
      </c>
      <c r="AA95" s="257" t="s">
        <v>10</v>
      </c>
      <c r="AB95" s="86"/>
      <c r="AC95" s="86"/>
      <c r="AD95" s="329">
        <v>2</v>
      </c>
      <c r="AE95" s="87" t="str">
        <f t="shared" si="4"/>
        <v xml:space="preserve">Chen, Ben </v>
      </c>
      <c r="AG95" s="87">
        <f t="shared" si="5"/>
        <v>1574</v>
      </c>
    </row>
    <row r="96" spans="1:33" s="87" customFormat="1" ht="16">
      <c r="A96" s="126"/>
      <c r="B96" s="332">
        <v>94922</v>
      </c>
      <c r="C96" s="333"/>
      <c r="D96" s="16" t="s">
        <v>194</v>
      </c>
      <c r="E96" s="68">
        <f>IF(G97&lt;0,"L",IF(G97&gt;0,"W", ))</f>
        <v>0</v>
      </c>
      <c r="F96" s="238">
        <f>-L92</f>
        <v>0</v>
      </c>
      <c r="G96" s="258">
        <f>-M92</f>
        <v>0</v>
      </c>
      <c r="H96" s="68">
        <f>IF(J97&lt;0,"L",IF(J97&gt;0,"W", ))</f>
        <v>0</v>
      </c>
      <c r="I96" s="238">
        <f>-L94</f>
        <v>0</v>
      </c>
      <c r="J96" s="258">
        <f>-M94</f>
        <v>0</v>
      </c>
      <c r="K96" s="236"/>
      <c r="L96" s="237"/>
      <c r="M96" s="237"/>
      <c r="N96" s="68">
        <f>IF(P97&lt;0,"L",IF(P97&gt;0,"W", ))</f>
        <v>0</v>
      </c>
      <c r="O96" s="238">
        <f>IF($H117&gt;$I117,$I117,-$H117)</f>
        <v>0</v>
      </c>
      <c r="P96" s="240">
        <f>IF($H118&gt;$I118,$I118,-$H118)</f>
        <v>0</v>
      </c>
      <c r="Q96" s="259">
        <f>IF(E96="W",2, )</f>
        <v>0</v>
      </c>
      <c r="R96" s="258">
        <f>IF(G97&lt;0, 1, )</f>
        <v>0</v>
      </c>
      <c r="S96" s="132">
        <f>IF(H96="W",2, )</f>
        <v>0</v>
      </c>
      <c r="T96" s="243">
        <f>IF(J97&lt;0, 1, )</f>
        <v>0</v>
      </c>
      <c r="U96" s="241"/>
      <c r="V96" s="242"/>
      <c r="W96" s="132">
        <f>IF(N96="W",2, )</f>
        <v>0</v>
      </c>
      <c r="X96" s="243">
        <f>IF(P97&lt;0, 1, )</f>
        <v>0</v>
      </c>
      <c r="Y96" s="71">
        <f>SUM(Q96:X96)</f>
        <v>0</v>
      </c>
      <c r="Z96" s="244"/>
      <c r="AA96" s="245"/>
      <c r="AB96" s="77"/>
      <c r="AC96" s="77"/>
      <c r="AD96" s="329"/>
      <c r="AE96" s="87">
        <f t="shared" si="4"/>
        <v>94922</v>
      </c>
      <c r="AG96" s="128" t="str">
        <f t="shared" si="5"/>
        <v>NTTC</v>
      </c>
    </row>
    <row r="97" spans="1:33" s="87" customFormat="1" ht="16">
      <c r="A97" s="125" t="s">
        <v>4</v>
      </c>
      <c r="B97" s="51" t="s">
        <v>195</v>
      </c>
      <c r="C97" s="41"/>
      <c r="D97" s="334">
        <v>1525</v>
      </c>
      <c r="E97" s="72">
        <f>-K93</f>
        <v>0</v>
      </c>
      <c r="F97" s="260">
        <f>-L93</f>
        <v>0</v>
      </c>
      <c r="G97" s="243">
        <f>-M93</f>
        <v>0</v>
      </c>
      <c r="H97" s="72">
        <f>-K95</f>
        <v>0</v>
      </c>
      <c r="I97" s="260">
        <f>-L95</f>
        <v>0</v>
      </c>
      <c r="J97" s="243">
        <f>-M95</f>
        <v>0</v>
      </c>
      <c r="K97" s="249"/>
      <c r="L97" s="250"/>
      <c r="M97" s="250"/>
      <c r="N97" s="251">
        <f>IF($H119&gt;$I119,$I119,-$H119)</f>
        <v>0</v>
      </c>
      <c r="O97" s="252">
        <f>IF($H120&gt;$I120,$I120,-$H120)</f>
        <v>0</v>
      </c>
      <c r="P97" s="253">
        <f>IF($H121&gt;$I121,$I121,-$H121)</f>
        <v>0</v>
      </c>
      <c r="Q97" s="144"/>
      <c r="R97" s="125"/>
      <c r="S97" s="103"/>
      <c r="T97" s="125"/>
      <c r="U97" s="254"/>
      <c r="V97" s="255"/>
      <c r="W97" s="103"/>
      <c r="X97" s="125"/>
      <c r="Y97" s="86"/>
      <c r="Z97" s="256" t="s">
        <v>10</v>
      </c>
      <c r="AA97" s="257" t="s">
        <v>10</v>
      </c>
      <c r="AB97" s="86"/>
      <c r="AC97" s="86"/>
      <c r="AD97" s="329">
        <v>3</v>
      </c>
      <c r="AE97" s="87" t="str">
        <f t="shared" si="4"/>
        <v xml:space="preserve">Hurt, Jonathan </v>
      </c>
      <c r="AG97" s="87">
        <f t="shared" si="5"/>
        <v>1525</v>
      </c>
    </row>
    <row r="98" spans="1:33" s="87" customFormat="1" ht="16">
      <c r="A98" s="126"/>
      <c r="B98" s="332">
        <v>94204</v>
      </c>
      <c r="C98" s="333"/>
      <c r="D98" s="16" t="s">
        <v>48</v>
      </c>
      <c r="E98" s="68">
        <f>IF(G99&lt;0,"L",IF(G99&gt;0,"W", ))</f>
        <v>0</v>
      </c>
      <c r="F98" s="238">
        <f>-O92</f>
        <v>0</v>
      </c>
      <c r="G98" s="261">
        <f>-P92</f>
        <v>0</v>
      </c>
      <c r="H98" s="68">
        <f>IF(J99&lt;0,"L",IF(J99&gt;0,"W", ))</f>
        <v>0</v>
      </c>
      <c r="I98" s="238">
        <f>-O94</f>
        <v>0</v>
      </c>
      <c r="J98" s="258">
        <f>-P94</f>
        <v>0</v>
      </c>
      <c r="K98" s="68">
        <f>IF(M99&lt;0,"L",IF(M99&gt;0,"W", ))</f>
        <v>0</v>
      </c>
      <c r="L98" s="238">
        <f>-O96</f>
        <v>0</v>
      </c>
      <c r="M98" s="258">
        <f>-P96</f>
        <v>0</v>
      </c>
      <c r="N98" s="236"/>
      <c r="O98" s="237"/>
      <c r="P98" s="262"/>
      <c r="Q98" s="132">
        <f>IF(E98="W",2, )</f>
        <v>0</v>
      </c>
      <c r="R98" s="150">
        <f>IF(E98="L",1, )</f>
        <v>0</v>
      </c>
      <c r="S98" s="132">
        <f>IF(H98="W",2, )</f>
        <v>0</v>
      </c>
      <c r="T98" s="243">
        <f>IF(J99&lt;0, 1, )</f>
        <v>0</v>
      </c>
      <c r="U98" s="132">
        <f>IF(K98="W",2, )</f>
        <v>0</v>
      </c>
      <c r="V98" s="243">
        <f>IF(M99&lt;0, 1, )</f>
        <v>0</v>
      </c>
      <c r="W98" s="241"/>
      <c r="X98" s="242"/>
      <c r="Y98" s="238">
        <f>SUM(Q98:X98)</f>
        <v>0</v>
      </c>
      <c r="Z98" s="244"/>
      <c r="AA98" s="245"/>
      <c r="AB98" s="77"/>
      <c r="AC98" s="77"/>
      <c r="AD98" s="329"/>
      <c r="AE98" s="87">
        <f t="shared" si="4"/>
        <v>94204</v>
      </c>
      <c r="AG98" s="128" t="str">
        <f t="shared" si="5"/>
        <v>AITTA</v>
      </c>
    </row>
    <row r="99" spans="1:33" s="87" customFormat="1" ht="16">
      <c r="A99" s="125" t="s">
        <v>5</v>
      </c>
      <c r="B99" s="51" t="s">
        <v>67</v>
      </c>
      <c r="C99" s="41"/>
      <c r="D99" s="334">
        <v>953</v>
      </c>
      <c r="E99" s="266">
        <f>-N93</f>
        <v>0</v>
      </c>
      <c r="F99" s="267">
        <f>-O93</f>
        <v>0</v>
      </c>
      <c r="G99" s="268">
        <f>-P93</f>
        <v>0</v>
      </c>
      <c r="H99" s="330">
        <f>-N95</f>
        <v>0</v>
      </c>
      <c r="I99" s="267">
        <f>-O95</f>
        <v>0</v>
      </c>
      <c r="J99" s="109">
        <f>-P95</f>
        <v>0</v>
      </c>
      <c r="K99" s="330">
        <f>-N97</f>
        <v>0</v>
      </c>
      <c r="L99" s="267">
        <f>-O97</f>
        <v>0</v>
      </c>
      <c r="M99" s="109">
        <f>-P97</f>
        <v>0</v>
      </c>
      <c r="N99" s="249"/>
      <c r="O99" s="250"/>
      <c r="P99" s="269"/>
      <c r="Q99" s="103"/>
      <c r="R99" s="125"/>
      <c r="S99" s="103"/>
      <c r="T99" s="125"/>
      <c r="U99" s="103"/>
      <c r="V99" s="125"/>
      <c r="W99" s="254"/>
      <c r="X99" s="255"/>
      <c r="Y99" s="331"/>
      <c r="Z99" s="256" t="s">
        <v>10</v>
      </c>
      <c r="AA99" s="257" t="s">
        <v>10</v>
      </c>
      <c r="AB99" s="86"/>
      <c r="AC99" s="86"/>
      <c r="AD99" s="329">
        <v>4</v>
      </c>
      <c r="AE99" s="87" t="str">
        <f t="shared" si="4"/>
        <v xml:space="preserve">Zhang, Alan </v>
      </c>
      <c r="AG99" s="87">
        <f t="shared" si="5"/>
        <v>953</v>
      </c>
    </row>
    <row r="100" spans="1:33" s="87" customFormat="1" ht="16">
      <c r="X100" s="329"/>
      <c r="AD100" s="329"/>
    </row>
    <row r="101" spans="1:33" s="87" customFormat="1" ht="16">
      <c r="H101" s="128" t="s">
        <v>1</v>
      </c>
      <c r="I101" s="329">
        <f>D91</f>
        <v>3</v>
      </c>
      <c r="J101" s="329"/>
      <c r="K101" s="329"/>
      <c r="L101" s="329"/>
      <c r="Y101" s="103"/>
      <c r="Z101" s="103"/>
      <c r="AA101" s="103"/>
      <c r="AB101" s="329"/>
    </row>
    <row r="102" spans="1:33" s="87" customFormat="1" ht="19" customHeight="1">
      <c r="A102" s="68">
        <v>1</v>
      </c>
      <c r="B102" s="130"/>
      <c r="C102" s="131"/>
      <c r="D102" s="131"/>
      <c r="E102" s="131"/>
      <c r="F102" s="131"/>
      <c r="G102" s="131"/>
      <c r="H102" s="270" t="s">
        <v>11</v>
      </c>
      <c r="I102" s="271"/>
      <c r="J102" s="68"/>
      <c r="K102" s="238"/>
      <c r="L102" s="238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258"/>
      <c r="AB102" s="71"/>
    </row>
    <row r="103" spans="1:33" s="87" customFormat="1" ht="19" customHeight="1">
      <c r="A103" s="72"/>
      <c r="B103" s="78"/>
      <c r="C103" s="79"/>
      <c r="D103" s="79"/>
      <c r="E103" s="79"/>
      <c r="F103" s="79"/>
      <c r="G103" s="79"/>
      <c r="H103" s="272" t="s">
        <v>11</v>
      </c>
      <c r="I103" s="273"/>
      <c r="J103" s="72"/>
      <c r="K103" s="328"/>
      <c r="L103" s="328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243"/>
      <c r="AB103" s="77"/>
    </row>
    <row r="104" spans="1:33" s="87" customFormat="1" ht="19" customHeight="1">
      <c r="A104" s="72" t="s">
        <v>2</v>
      </c>
      <c r="B104" s="78" t="str">
        <f>B93</f>
        <v xml:space="preserve">Coona, Dharmaraj </v>
      </c>
      <c r="C104" s="79"/>
      <c r="D104" s="79"/>
      <c r="E104" s="429">
        <f>$D93</f>
        <v>1847</v>
      </c>
      <c r="F104" s="435"/>
      <c r="G104" s="79"/>
      <c r="H104" s="272" t="s">
        <v>11</v>
      </c>
      <c r="I104" s="273"/>
      <c r="J104" s="80" t="str">
        <f>$B97</f>
        <v xml:space="preserve">Hurt, Jonathan </v>
      </c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429">
        <f>$D97</f>
        <v>1525</v>
      </c>
      <c r="Z104" s="435"/>
      <c r="AA104" s="243"/>
      <c r="AB104" s="77" t="s">
        <v>4</v>
      </c>
    </row>
    <row r="105" spans="1:33" s="87" customFormat="1" ht="19" customHeight="1">
      <c r="A105" s="72"/>
      <c r="B105" s="78"/>
      <c r="C105" s="79"/>
      <c r="D105" s="79"/>
      <c r="E105" s="79"/>
      <c r="F105" s="79"/>
      <c r="G105" s="79"/>
      <c r="H105" s="272" t="s">
        <v>11</v>
      </c>
      <c r="I105" s="273"/>
      <c r="J105" s="80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243"/>
      <c r="AB105" s="77"/>
    </row>
    <row r="106" spans="1:33" s="87" customFormat="1" ht="19" customHeight="1">
      <c r="A106" s="330"/>
      <c r="B106" s="142"/>
      <c r="C106" s="143"/>
      <c r="D106" s="143"/>
      <c r="E106" s="143"/>
      <c r="F106" s="143"/>
      <c r="G106" s="143"/>
      <c r="H106" s="274" t="s">
        <v>11</v>
      </c>
      <c r="I106" s="275"/>
      <c r="J106" s="144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9"/>
      <c r="AB106" s="86"/>
    </row>
    <row r="107" spans="1:33" s="87" customFormat="1" ht="19" customHeight="1">
      <c r="A107" s="68">
        <v>2</v>
      </c>
      <c r="B107" s="130"/>
      <c r="C107" s="131"/>
      <c r="D107" s="131"/>
      <c r="E107" s="131"/>
      <c r="F107" s="131"/>
      <c r="G107" s="131"/>
      <c r="H107" s="270" t="s">
        <v>11</v>
      </c>
      <c r="I107" s="271"/>
      <c r="J107" s="72"/>
      <c r="K107" s="328"/>
      <c r="L107" s="328"/>
      <c r="M107" s="81"/>
      <c r="N107" s="81"/>
      <c r="O107" s="81"/>
      <c r="P107" s="81"/>
      <c r="Q107" s="81"/>
      <c r="R107" s="81"/>
      <c r="S107" s="81"/>
      <c r="T107" s="81"/>
      <c r="AA107" s="329"/>
      <c r="AB107" s="71"/>
    </row>
    <row r="108" spans="1:33" s="87" customFormat="1" ht="19" customHeight="1">
      <c r="A108" s="72"/>
      <c r="B108" s="78"/>
      <c r="C108" s="79"/>
      <c r="D108" s="79"/>
      <c r="E108" s="79"/>
      <c r="F108" s="79"/>
      <c r="G108" s="79"/>
      <c r="H108" s="272" t="s">
        <v>11</v>
      </c>
      <c r="I108" s="273"/>
      <c r="J108" s="72"/>
      <c r="K108" s="328"/>
      <c r="L108" s="328"/>
      <c r="M108" s="81"/>
      <c r="N108" s="81"/>
      <c r="O108" s="81"/>
      <c r="P108" s="81"/>
      <c r="Q108" s="81"/>
      <c r="R108" s="81"/>
      <c r="S108" s="81"/>
      <c r="T108" s="81"/>
      <c r="AA108" s="329"/>
      <c r="AB108" s="77"/>
    </row>
    <row r="109" spans="1:33" s="87" customFormat="1" ht="19" customHeight="1">
      <c r="A109" s="72" t="s">
        <v>3</v>
      </c>
      <c r="B109" s="78" t="str">
        <f>$B95</f>
        <v xml:space="preserve">Chen, Ben </v>
      </c>
      <c r="C109" s="79"/>
      <c r="D109" s="79"/>
      <c r="E109" s="429">
        <f>$D95</f>
        <v>1574</v>
      </c>
      <c r="F109" s="435"/>
      <c r="G109" s="79"/>
      <c r="H109" s="272" t="s">
        <v>11</v>
      </c>
      <c r="I109" s="273"/>
      <c r="J109" s="80" t="str">
        <f>$B99</f>
        <v xml:space="preserve">Zhang, Alan </v>
      </c>
      <c r="K109" s="81"/>
      <c r="L109" s="81"/>
      <c r="Y109" s="436">
        <f>$D99</f>
        <v>953</v>
      </c>
      <c r="Z109" s="437"/>
      <c r="AA109" s="329"/>
      <c r="AB109" s="77" t="s">
        <v>5</v>
      </c>
    </row>
    <row r="110" spans="1:33" s="87" customFormat="1" ht="19" customHeight="1">
      <c r="A110" s="72"/>
      <c r="B110" s="78"/>
      <c r="C110" s="79"/>
      <c r="D110" s="79"/>
      <c r="E110" s="79"/>
      <c r="F110" s="79"/>
      <c r="G110" s="79"/>
      <c r="H110" s="272" t="s">
        <v>11</v>
      </c>
      <c r="I110" s="273"/>
      <c r="J110" s="80"/>
      <c r="K110" s="81"/>
      <c r="L110" s="81"/>
      <c r="AA110" s="329"/>
      <c r="AB110" s="77"/>
    </row>
    <row r="111" spans="1:33" s="87" customFormat="1" ht="19" customHeight="1">
      <c r="A111" s="330"/>
      <c r="B111" s="142"/>
      <c r="C111" s="143"/>
      <c r="D111" s="143"/>
      <c r="E111" s="143"/>
      <c r="F111" s="143"/>
      <c r="G111" s="143"/>
      <c r="H111" s="274" t="s">
        <v>11</v>
      </c>
      <c r="I111" s="275"/>
      <c r="J111" s="144"/>
      <c r="K111" s="81"/>
      <c r="L111" s="81"/>
      <c r="Y111" s="103"/>
      <c r="Z111" s="103"/>
      <c r="AA111" s="331"/>
      <c r="AB111" s="86"/>
    </row>
    <row r="112" spans="1:33" s="87" customFormat="1" ht="19" customHeight="1">
      <c r="A112" s="68">
        <v>3</v>
      </c>
      <c r="B112" s="130"/>
      <c r="C112" s="131"/>
      <c r="D112" s="131"/>
      <c r="E112" s="131"/>
      <c r="F112" s="131"/>
      <c r="G112" s="131"/>
      <c r="H112" s="270" t="s">
        <v>11</v>
      </c>
      <c r="I112" s="271"/>
      <c r="J112" s="68"/>
      <c r="K112" s="238"/>
      <c r="L112" s="238"/>
      <c r="M112" s="132"/>
      <c r="N112" s="132"/>
      <c r="O112" s="132"/>
      <c r="P112" s="132"/>
      <c r="Q112" s="132"/>
      <c r="R112" s="132"/>
      <c r="S112" s="132"/>
      <c r="T112" s="132"/>
      <c r="AA112" s="329"/>
      <c r="AB112" s="71"/>
    </row>
    <row r="113" spans="1:28" s="87" customFormat="1" ht="19" customHeight="1">
      <c r="A113" s="72"/>
      <c r="B113" s="78"/>
      <c r="C113" s="79"/>
      <c r="D113" s="79"/>
      <c r="E113" s="79"/>
      <c r="F113" s="79"/>
      <c r="G113" s="79"/>
      <c r="H113" s="272" t="s">
        <v>11</v>
      </c>
      <c r="I113" s="273"/>
      <c r="J113" s="72"/>
      <c r="K113" s="328"/>
      <c r="L113" s="328"/>
      <c r="M113" s="81"/>
      <c r="N113" s="81"/>
      <c r="O113" s="81"/>
      <c r="P113" s="81"/>
      <c r="Q113" s="81"/>
      <c r="R113" s="81"/>
      <c r="S113" s="81"/>
      <c r="T113" s="81"/>
      <c r="AA113" s="329"/>
      <c r="AB113" s="77"/>
    </row>
    <row r="114" spans="1:28" s="87" customFormat="1" ht="19" customHeight="1">
      <c r="A114" s="72" t="s">
        <v>2</v>
      </c>
      <c r="B114" s="78" t="str">
        <f>B93</f>
        <v xml:space="preserve">Coona, Dharmaraj </v>
      </c>
      <c r="C114" s="79"/>
      <c r="D114" s="79"/>
      <c r="E114" s="429">
        <f>$D93</f>
        <v>1847</v>
      </c>
      <c r="F114" s="435"/>
      <c r="G114" s="79"/>
      <c r="H114" s="272" t="s">
        <v>11</v>
      </c>
      <c r="I114" s="273"/>
      <c r="J114" s="78" t="str">
        <f>$B95</f>
        <v xml:space="preserve">Chen, Ben </v>
      </c>
      <c r="K114" s="81"/>
      <c r="L114" s="81"/>
      <c r="Y114" s="429">
        <f>$D95</f>
        <v>1574</v>
      </c>
      <c r="Z114" s="435"/>
      <c r="AA114" s="329"/>
      <c r="AB114" s="77" t="s">
        <v>3</v>
      </c>
    </row>
    <row r="115" spans="1:28" s="87" customFormat="1" ht="19" customHeight="1">
      <c r="A115" s="72"/>
      <c r="B115" s="78"/>
      <c r="C115" s="79"/>
      <c r="D115" s="79"/>
      <c r="E115" s="79"/>
      <c r="F115" s="79"/>
      <c r="G115" s="79"/>
      <c r="H115" s="272" t="s">
        <v>11</v>
      </c>
      <c r="I115" s="273"/>
      <c r="J115" s="80"/>
      <c r="K115" s="81"/>
      <c r="L115" s="81"/>
      <c r="AA115" s="329"/>
      <c r="AB115" s="77"/>
    </row>
    <row r="116" spans="1:28" s="87" customFormat="1" ht="19" customHeight="1">
      <c r="A116" s="330"/>
      <c r="B116" s="142"/>
      <c r="C116" s="143"/>
      <c r="D116" s="143"/>
      <c r="E116" s="143"/>
      <c r="F116" s="143"/>
      <c r="G116" s="143"/>
      <c r="H116" s="274" t="s">
        <v>11</v>
      </c>
      <c r="I116" s="275"/>
      <c r="J116" s="144"/>
      <c r="K116" s="81"/>
      <c r="L116" s="81"/>
      <c r="Y116" s="103"/>
      <c r="Z116" s="103"/>
      <c r="AA116" s="331"/>
      <c r="AB116" s="86"/>
    </row>
    <row r="117" spans="1:28" s="87" customFormat="1" ht="19" customHeight="1">
      <c r="A117" s="68">
        <v>4</v>
      </c>
      <c r="B117" s="130"/>
      <c r="C117" s="131"/>
      <c r="D117" s="131"/>
      <c r="E117" s="131"/>
      <c r="F117" s="131"/>
      <c r="G117" s="131"/>
      <c r="H117" s="270" t="s">
        <v>11</v>
      </c>
      <c r="I117" s="271"/>
      <c r="J117" s="68"/>
      <c r="K117" s="238"/>
      <c r="L117" s="238"/>
      <c r="M117" s="132"/>
      <c r="N117" s="132"/>
      <c r="O117" s="132"/>
      <c r="P117" s="132"/>
      <c r="Q117" s="132"/>
      <c r="R117" s="132"/>
      <c r="S117" s="132"/>
      <c r="T117" s="132"/>
      <c r="AA117" s="329"/>
      <c r="AB117" s="71"/>
    </row>
    <row r="118" spans="1:28" s="87" customFormat="1" ht="19" customHeight="1">
      <c r="A118" s="72"/>
      <c r="B118" s="78"/>
      <c r="C118" s="79"/>
      <c r="D118" s="79"/>
      <c r="E118" s="79"/>
      <c r="F118" s="79"/>
      <c r="G118" s="79"/>
      <c r="H118" s="272" t="s">
        <v>11</v>
      </c>
      <c r="I118" s="273"/>
      <c r="J118" s="72"/>
      <c r="K118" s="328"/>
      <c r="L118" s="328"/>
      <c r="M118" s="81"/>
      <c r="N118" s="81"/>
      <c r="O118" s="81"/>
      <c r="P118" s="81"/>
      <c r="Q118" s="81"/>
      <c r="R118" s="81"/>
      <c r="S118" s="81"/>
      <c r="T118" s="81"/>
      <c r="AA118" s="329"/>
      <c r="AB118" s="77"/>
    </row>
    <row r="119" spans="1:28" s="87" customFormat="1" ht="19" customHeight="1">
      <c r="A119" s="72" t="s">
        <v>4</v>
      </c>
      <c r="B119" s="78" t="str">
        <f>B97</f>
        <v xml:space="preserve">Hurt, Jonathan </v>
      </c>
      <c r="C119" s="79"/>
      <c r="D119" s="79"/>
      <c r="E119" s="429">
        <f>$D97</f>
        <v>1525</v>
      </c>
      <c r="F119" s="435"/>
      <c r="G119" s="79"/>
      <c r="H119" s="272" t="s">
        <v>11</v>
      </c>
      <c r="I119" s="273"/>
      <c r="J119" s="80" t="str">
        <f>$B99</f>
        <v xml:space="preserve">Zhang, Alan </v>
      </c>
      <c r="K119" s="81"/>
      <c r="L119" s="81"/>
      <c r="Y119" s="436">
        <f>$D99</f>
        <v>953</v>
      </c>
      <c r="Z119" s="437"/>
      <c r="AA119" s="329"/>
      <c r="AB119" s="77" t="s">
        <v>5</v>
      </c>
    </row>
    <row r="120" spans="1:28" s="87" customFormat="1" ht="19" customHeight="1">
      <c r="A120" s="72"/>
      <c r="B120" s="78"/>
      <c r="C120" s="79"/>
      <c r="D120" s="79"/>
      <c r="E120" s="79"/>
      <c r="F120" s="79"/>
      <c r="G120" s="79"/>
      <c r="H120" s="272" t="s">
        <v>11</v>
      </c>
      <c r="I120" s="273"/>
      <c r="J120" s="80"/>
      <c r="K120" s="81"/>
      <c r="L120" s="81"/>
      <c r="AA120" s="329"/>
      <c r="AB120" s="77"/>
    </row>
    <row r="121" spans="1:28" s="87" customFormat="1" ht="19" customHeight="1">
      <c r="A121" s="330"/>
      <c r="B121" s="142"/>
      <c r="C121" s="143"/>
      <c r="D121" s="143"/>
      <c r="E121" s="143"/>
      <c r="F121" s="143"/>
      <c r="G121" s="143"/>
      <c r="H121" s="274" t="s">
        <v>11</v>
      </c>
      <c r="I121" s="275"/>
      <c r="J121" s="144"/>
      <c r="K121" s="81"/>
      <c r="L121" s="81"/>
      <c r="Y121" s="103"/>
      <c r="Z121" s="103"/>
      <c r="AA121" s="331"/>
      <c r="AB121" s="86"/>
    </row>
    <row r="122" spans="1:28" s="87" customFormat="1" ht="19" customHeight="1">
      <c r="A122" s="68">
        <v>5</v>
      </c>
      <c r="B122" s="130"/>
      <c r="C122" s="131"/>
      <c r="D122" s="131"/>
      <c r="E122" s="131"/>
      <c r="F122" s="131"/>
      <c r="G122" s="131"/>
      <c r="H122" s="270" t="s">
        <v>11</v>
      </c>
      <c r="I122" s="271"/>
      <c r="J122" s="68"/>
      <c r="K122" s="238"/>
      <c r="L122" s="238"/>
      <c r="M122" s="132"/>
      <c r="N122" s="132"/>
      <c r="O122" s="132"/>
      <c r="P122" s="132"/>
      <c r="Q122" s="132"/>
      <c r="R122" s="132"/>
      <c r="S122" s="132"/>
      <c r="T122" s="132"/>
      <c r="AA122" s="329"/>
      <c r="AB122" s="71"/>
    </row>
    <row r="123" spans="1:28" s="87" customFormat="1" ht="19" customHeight="1">
      <c r="A123" s="72"/>
      <c r="B123" s="78"/>
      <c r="C123" s="79"/>
      <c r="D123" s="79"/>
      <c r="E123" s="79"/>
      <c r="F123" s="79"/>
      <c r="G123" s="79"/>
      <c r="H123" s="272" t="s">
        <v>11</v>
      </c>
      <c r="I123" s="273"/>
      <c r="J123" s="72"/>
      <c r="K123" s="328"/>
      <c r="L123" s="328"/>
      <c r="M123" s="81"/>
      <c r="N123" s="81"/>
      <c r="O123" s="81"/>
      <c r="P123" s="81"/>
      <c r="Q123" s="81"/>
      <c r="R123" s="81"/>
      <c r="S123" s="81"/>
      <c r="T123" s="81"/>
      <c r="AA123" s="329"/>
      <c r="AB123" s="77"/>
    </row>
    <row r="124" spans="1:28" s="87" customFormat="1" ht="19" customHeight="1">
      <c r="A124" s="72" t="s">
        <v>2</v>
      </c>
      <c r="B124" s="78" t="str">
        <f>B93</f>
        <v xml:space="preserve">Coona, Dharmaraj </v>
      </c>
      <c r="C124" s="79"/>
      <c r="D124" s="79"/>
      <c r="E124" s="429">
        <f>$D93</f>
        <v>1847</v>
      </c>
      <c r="F124" s="435"/>
      <c r="G124" s="79"/>
      <c r="H124" s="272" t="s">
        <v>11</v>
      </c>
      <c r="I124" s="273"/>
      <c r="J124" s="80" t="str">
        <f>$B99</f>
        <v xml:space="preserve">Zhang, Alan </v>
      </c>
      <c r="K124" s="81"/>
      <c r="L124" s="81"/>
      <c r="Y124" s="436">
        <f>$D99</f>
        <v>953</v>
      </c>
      <c r="Z124" s="437"/>
      <c r="AA124" s="329"/>
      <c r="AB124" s="77" t="s">
        <v>5</v>
      </c>
    </row>
    <row r="125" spans="1:28" s="87" customFormat="1" ht="19" customHeight="1">
      <c r="A125" s="72"/>
      <c r="B125" s="78"/>
      <c r="C125" s="79"/>
      <c r="D125" s="79"/>
      <c r="E125" s="79"/>
      <c r="F125" s="79"/>
      <c r="G125" s="79"/>
      <c r="H125" s="272" t="s">
        <v>11</v>
      </c>
      <c r="I125" s="273"/>
      <c r="J125" s="80"/>
      <c r="K125" s="81"/>
      <c r="L125" s="81"/>
      <c r="AA125" s="329"/>
      <c r="AB125" s="77"/>
    </row>
    <row r="126" spans="1:28" s="87" customFormat="1" ht="19" customHeight="1">
      <c r="A126" s="330"/>
      <c r="B126" s="142"/>
      <c r="C126" s="143"/>
      <c r="D126" s="143"/>
      <c r="E126" s="143"/>
      <c r="F126" s="143"/>
      <c r="G126" s="143"/>
      <c r="H126" s="274" t="s">
        <v>11</v>
      </c>
      <c r="I126" s="275"/>
      <c r="J126" s="144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331"/>
      <c r="AB126" s="86"/>
    </row>
    <row r="127" spans="1:28" s="87" customFormat="1" ht="19" customHeight="1">
      <c r="A127" s="68">
        <v>6</v>
      </c>
      <c r="B127" s="130"/>
      <c r="C127" s="131"/>
      <c r="D127" s="131"/>
      <c r="E127" s="131"/>
      <c r="F127" s="131"/>
      <c r="G127" s="131"/>
      <c r="H127" s="270" t="s">
        <v>11</v>
      </c>
      <c r="I127" s="271"/>
      <c r="J127" s="72"/>
      <c r="K127" s="328"/>
      <c r="L127" s="328"/>
      <c r="M127" s="81"/>
      <c r="N127" s="81"/>
      <c r="O127" s="81"/>
      <c r="P127" s="81"/>
      <c r="Q127" s="81"/>
      <c r="R127" s="81"/>
      <c r="S127" s="81"/>
      <c r="T127" s="81"/>
      <c r="AA127" s="329"/>
      <c r="AB127" s="77"/>
    </row>
    <row r="128" spans="1:28" s="87" customFormat="1" ht="19" customHeight="1">
      <c r="A128" s="72"/>
      <c r="B128" s="78"/>
      <c r="C128" s="79"/>
      <c r="D128" s="79"/>
      <c r="E128" s="79"/>
      <c r="F128" s="79"/>
      <c r="G128" s="79"/>
      <c r="H128" s="272" t="s">
        <v>11</v>
      </c>
      <c r="I128" s="273"/>
      <c r="J128" s="72"/>
      <c r="K128" s="328"/>
      <c r="L128" s="328"/>
      <c r="M128" s="81"/>
      <c r="N128" s="81"/>
      <c r="O128" s="81"/>
      <c r="P128" s="81"/>
      <c r="Q128" s="81"/>
      <c r="R128" s="81"/>
      <c r="S128" s="81"/>
      <c r="T128" s="81"/>
      <c r="AA128" s="329"/>
      <c r="AB128" s="77"/>
    </row>
    <row r="129" spans="1:33" s="87" customFormat="1" ht="19" customHeight="1">
      <c r="A129" s="72" t="s">
        <v>3</v>
      </c>
      <c r="B129" s="78" t="str">
        <f>$B95</f>
        <v xml:space="preserve">Chen, Ben </v>
      </c>
      <c r="C129" s="79"/>
      <c r="D129" s="79"/>
      <c r="E129" s="429">
        <f>$D95</f>
        <v>1574</v>
      </c>
      <c r="F129" s="435"/>
      <c r="G129" s="79"/>
      <c r="H129" s="272" t="s">
        <v>11</v>
      </c>
      <c r="I129" s="273"/>
      <c r="J129" s="80" t="str">
        <f>$B97</f>
        <v xml:space="preserve">Hurt, Jonathan </v>
      </c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429">
        <f>$D97</f>
        <v>1525</v>
      </c>
      <c r="Z129" s="435"/>
      <c r="AA129" s="243"/>
      <c r="AB129" s="77" t="s">
        <v>4</v>
      </c>
    </row>
    <row r="130" spans="1:33" s="87" customFormat="1" ht="19" customHeight="1">
      <c r="A130" s="72"/>
      <c r="B130" s="78"/>
      <c r="C130" s="79"/>
      <c r="D130" s="79"/>
      <c r="E130" s="79"/>
      <c r="F130" s="79"/>
      <c r="G130" s="79"/>
      <c r="H130" s="272" t="s">
        <v>11</v>
      </c>
      <c r="I130" s="273"/>
      <c r="J130" s="80"/>
      <c r="K130" s="81"/>
      <c r="L130" s="81"/>
      <c r="AA130" s="329"/>
      <c r="AB130" s="77"/>
    </row>
    <row r="131" spans="1:33" s="87" customFormat="1" ht="19" customHeight="1">
      <c r="A131" s="330"/>
      <c r="B131" s="142"/>
      <c r="C131" s="143"/>
      <c r="D131" s="143"/>
      <c r="E131" s="143"/>
      <c r="F131" s="143"/>
      <c r="G131" s="143"/>
      <c r="H131" s="274" t="s">
        <v>11</v>
      </c>
      <c r="I131" s="275"/>
      <c r="J131" s="144"/>
      <c r="K131" s="103"/>
      <c r="L131" s="103"/>
      <c r="M131" s="103"/>
      <c r="N131" s="103"/>
      <c r="O131" s="103"/>
      <c r="P131" s="103"/>
      <c r="Q131" s="103"/>
      <c r="Y131" s="103"/>
      <c r="Z131" s="103"/>
      <c r="AA131" s="331"/>
      <c r="AB131" s="86"/>
    </row>
    <row r="133" spans="1:33" ht="16" customHeight="1">
      <c r="B133" s="2" t="str">
        <f>B89</f>
        <v>Under 2000 RR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438" t="str">
        <f>Y$1</f>
        <v>Jul 18-19, 2015</v>
      </c>
      <c r="Z133" s="438"/>
      <c r="AA133" s="438"/>
      <c r="AB133" s="438"/>
    </row>
    <row r="134" spans="1:33" ht="16" customHeight="1">
      <c r="B134" s="5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6"/>
    </row>
    <row r="135" spans="1:33">
      <c r="B135" s="5" t="s">
        <v>1</v>
      </c>
      <c r="C135" s="5"/>
      <c r="D135" s="7">
        <v>4</v>
      </c>
      <c r="E135" s="8" t="s">
        <v>2</v>
      </c>
      <c r="F135" s="8"/>
      <c r="G135" s="8"/>
      <c r="H135" s="8" t="s">
        <v>3</v>
      </c>
      <c r="I135" s="8"/>
      <c r="J135" s="8"/>
      <c r="K135" s="8" t="s">
        <v>4</v>
      </c>
      <c r="L135" s="8"/>
      <c r="M135" s="8"/>
      <c r="N135" s="8" t="s">
        <v>5</v>
      </c>
      <c r="O135" s="8"/>
      <c r="P135" s="8"/>
      <c r="Q135" s="9" t="s">
        <v>2</v>
      </c>
      <c r="R135" s="10"/>
      <c r="S135" s="9" t="s">
        <v>3</v>
      </c>
      <c r="T135" s="10"/>
      <c r="U135" s="9" t="s">
        <v>4</v>
      </c>
      <c r="V135" s="10"/>
      <c r="W135" s="9" t="s">
        <v>5</v>
      </c>
      <c r="X135" s="10"/>
      <c r="Y135" s="6" t="s">
        <v>6</v>
      </c>
      <c r="Z135" s="11" t="s">
        <v>7</v>
      </c>
      <c r="AA135" s="12" t="s">
        <v>8</v>
      </c>
      <c r="AB135" s="13" t="s">
        <v>9</v>
      </c>
      <c r="AC135" s="13" t="s">
        <v>16</v>
      </c>
    </row>
    <row r="136" spans="1:33" s="87" customFormat="1" ht="16">
      <c r="B136" s="14">
        <v>5049</v>
      </c>
      <c r="C136" s="15"/>
      <c r="D136" s="16" t="s">
        <v>21</v>
      </c>
      <c r="E136" s="236"/>
      <c r="F136" s="237"/>
      <c r="G136" s="237"/>
      <c r="H136" s="68">
        <f>IF(J137&lt;0,"L",IF(J137&gt;0,"W", ))</f>
        <v>0</v>
      </c>
      <c r="I136" s="238">
        <f>IF($H156&gt;$I156,$I156,-$H156)</f>
        <v>0</v>
      </c>
      <c r="J136" s="239">
        <f>IF($H157&gt;$I157,$I157,-$H157)</f>
        <v>0</v>
      </c>
      <c r="K136" s="68">
        <f>IF(M137&lt;0,"L",IF(M137&gt;0,"W", ))</f>
        <v>0</v>
      </c>
      <c r="L136" s="238">
        <f>IF($H146&gt;$I146,$I146,-$H146)</f>
        <v>0</v>
      </c>
      <c r="M136" s="239">
        <f>IF($H147&gt;$I147,$I147,-$H147)</f>
        <v>0</v>
      </c>
      <c r="N136" s="68">
        <f>IF(P137&lt;0,"L",IF(P137&gt;0,"W", ))</f>
        <v>0</v>
      </c>
      <c r="O136" s="238">
        <f>IF($H166&gt;$I166,$I166,-$H166)</f>
        <v>0</v>
      </c>
      <c r="P136" s="240">
        <f>IF($H167&gt;$I167,$I167,-$H167)</f>
        <v>0</v>
      </c>
      <c r="Q136" s="241"/>
      <c r="R136" s="242"/>
      <c r="S136" s="132">
        <f>IF(H136="W",2, )</f>
        <v>0</v>
      </c>
      <c r="T136" s="243">
        <f>IF(J137&lt;0, 1, )</f>
        <v>0</v>
      </c>
      <c r="U136" s="132">
        <f>IF(K136="W",2, )</f>
        <v>0</v>
      </c>
      <c r="V136" s="243">
        <f>IF(M137&lt;0, 1, )</f>
        <v>0</v>
      </c>
      <c r="W136" s="132">
        <f>IF(N136="W",2, )</f>
        <v>0</v>
      </c>
      <c r="X136" s="243">
        <f>IF(P137&lt;0, 1, )</f>
        <v>0</v>
      </c>
      <c r="Y136" s="71">
        <f>SUM(Q136:X136)</f>
        <v>0</v>
      </c>
      <c r="Z136" s="244"/>
      <c r="AA136" s="245"/>
      <c r="AB136" s="71"/>
      <c r="AC136" s="71"/>
      <c r="AE136" s="87">
        <f t="shared" ref="AE136:AE143" si="6">B136</f>
        <v>5049</v>
      </c>
      <c r="AG136" s="128" t="str">
        <f t="shared" ref="AG136:AG143" si="7">D136</f>
        <v>AGTTA</v>
      </c>
    </row>
    <row r="137" spans="1:33" s="87" customFormat="1" ht="16">
      <c r="A137" s="125" t="s">
        <v>2</v>
      </c>
      <c r="B137" s="31" t="s">
        <v>196</v>
      </c>
      <c r="C137" s="32"/>
      <c r="D137" s="33">
        <v>1843</v>
      </c>
      <c r="E137" s="249"/>
      <c r="F137" s="250"/>
      <c r="G137" s="250"/>
      <c r="H137" s="251">
        <f>IF($H158&gt;$I158,$I158,-$H158)</f>
        <v>0</v>
      </c>
      <c r="I137" s="252">
        <f>IF($H159&gt;$I159,$I159,-$H159)</f>
        <v>0</v>
      </c>
      <c r="J137" s="252">
        <f>IF($H160&gt;$I160,$I160,-$H160)</f>
        <v>0</v>
      </c>
      <c r="K137" s="251">
        <f>IF($H148&gt;$I148,$I148,-$H148)</f>
        <v>0</v>
      </c>
      <c r="L137" s="252">
        <f>IF($H149&gt;$I149,$I149,-$H149)</f>
        <v>0</v>
      </c>
      <c r="M137" s="252">
        <f>IF($H150&gt;$I150,$I150,-$H150)</f>
        <v>0</v>
      </c>
      <c r="N137" s="251">
        <f>IF($H168&gt;$I168,$I168,-$H168)</f>
        <v>0</v>
      </c>
      <c r="O137" s="252">
        <f>IF($H169&gt;$I169,$I169,-$H169)</f>
        <v>0</v>
      </c>
      <c r="P137" s="253">
        <f>IF($H170&gt;$I170,$I170,-$H170)</f>
        <v>0</v>
      </c>
      <c r="Q137" s="254"/>
      <c r="R137" s="255"/>
      <c r="S137" s="103"/>
      <c r="T137" s="125"/>
      <c r="U137" s="103"/>
      <c r="V137" s="125"/>
      <c r="W137" s="103"/>
      <c r="X137" s="125"/>
      <c r="Y137" s="86"/>
      <c r="Z137" s="256" t="s">
        <v>10</v>
      </c>
      <c r="AA137" s="257" t="s">
        <v>10</v>
      </c>
      <c r="AB137" s="86"/>
      <c r="AC137" s="86"/>
      <c r="AD137" s="329">
        <v>1</v>
      </c>
      <c r="AE137" s="87" t="str">
        <f t="shared" si="6"/>
        <v>Cooper, George T.</v>
      </c>
      <c r="AG137" s="87">
        <f t="shared" si="7"/>
        <v>1843</v>
      </c>
    </row>
    <row r="138" spans="1:33" s="87" customFormat="1" ht="16">
      <c r="A138" s="126"/>
      <c r="B138" s="332">
        <v>90305</v>
      </c>
      <c r="C138" s="333"/>
      <c r="D138" s="16" t="s">
        <v>50</v>
      </c>
      <c r="E138" s="68">
        <f>IF(G139&lt;0,"L",IF(G139&gt;0,"W", ))</f>
        <v>0</v>
      </c>
      <c r="F138" s="238">
        <f>-I136</f>
        <v>0</v>
      </c>
      <c r="G138" s="258">
        <f>-J136</f>
        <v>0</v>
      </c>
      <c r="H138" s="236"/>
      <c r="I138" s="237"/>
      <c r="J138" s="237"/>
      <c r="K138" s="68">
        <f>IF(M139&lt;0,"L",IF(M139&gt;0,"W", ))</f>
        <v>0</v>
      </c>
      <c r="L138" s="238">
        <f>IF(H171&gt;$I171,$I171,-$H171)</f>
        <v>0</v>
      </c>
      <c r="M138" s="239">
        <f>IF(H172&gt;$I172,$I172,-$H172)</f>
        <v>0</v>
      </c>
      <c r="N138" s="68">
        <f>IF(P139&lt;0,"L",IF(P139&gt;0,"W", ))</f>
        <v>0</v>
      </c>
      <c r="O138" s="238">
        <f>IF($H151&gt;$I151,$I151,-$H151)</f>
        <v>0</v>
      </c>
      <c r="P138" s="240">
        <f>IF($H152&gt;$I152,$I152,-$H152)</f>
        <v>0</v>
      </c>
      <c r="Q138" s="259">
        <f>IF(E138="W",2, )</f>
        <v>0</v>
      </c>
      <c r="R138" s="258">
        <f>IF(G139&lt;0, 1, )</f>
        <v>0</v>
      </c>
      <c r="S138" s="241"/>
      <c r="T138" s="242"/>
      <c r="U138" s="132">
        <f>IF(K138="W",2, )</f>
        <v>0</v>
      </c>
      <c r="V138" s="243">
        <f>IF(M139&lt;0, 1, )</f>
        <v>0</v>
      </c>
      <c r="W138" s="132">
        <f>IF(N138="W",2, )</f>
        <v>0</v>
      </c>
      <c r="X138" s="243">
        <f>IF(P139&lt;0, 1, )</f>
        <v>0</v>
      </c>
      <c r="Y138" s="71">
        <f>SUM(Q138:X138)</f>
        <v>0</v>
      </c>
      <c r="Z138" s="244"/>
      <c r="AA138" s="245"/>
      <c r="AB138" s="77"/>
      <c r="AC138" s="77"/>
      <c r="AD138" s="329"/>
      <c r="AE138" s="87">
        <f t="shared" si="6"/>
        <v>90305</v>
      </c>
      <c r="AG138" s="128" t="str">
        <f t="shared" si="7"/>
        <v>E.C. Sports</v>
      </c>
    </row>
    <row r="139" spans="1:33" s="87" customFormat="1" ht="16">
      <c r="A139" s="125" t="s">
        <v>3</v>
      </c>
      <c r="B139" s="51" t="s">
        <v>78</v>
      </c>
      <c r="C139" s="41"/>
      <c r="D139" s="334">
        <v>1592</v>
      </c>
      <c r="E139" s="72">
        <f>-H137</f>
        <v>0</v>
      </c>
      <c r="F139" s="260">
        <f>-I137</f>
        <v>0</v>
      </c>
      <c r="G139" s="243">
        <f>-J137</f>
        <v>0</v>
      </c>
      <c r="H139" s="249"/>
      <c r="I139" s="250"/>
      <c r="J139" s="250"/>
      <c r="K139" s="251">
        <f>IF(H173&gt;$I173,$I173,-$H173)</f>
        <v>0</v>
      </c>
      <c r="L139" s="252">
        <f>IF(H174&gt;$I174,$I174,-$H174)</f>
        <v>0</v>
      </c>
      <c r="M139" s="252">
        <f>IF($H175&gt;$I175,$I175,-$H175)</f>
        <v>0</v>
      </c>
      <c r="N139" s="251">
        <f>IF($H153&gt;$I153,$I153,-$H153)</f>
        <v>0</v>
      </c>
      <c r="O139" s="252">
        <f>IF($H154&gt;$I154,$I154,-$H154)</f>
        <v>0</v>
      </c>
      <c r="P139" s="253">
        <f>IF($H155&gt;$I155,$I155,-$H155)</f>
        <v>0</v>
      </c>
      <c r="Q139" s="144"/>
      <c r="R139" s="125"/>
      <c r="S139" s="254"/>
      <c r="T139" s="255"/>
      <c r="U139" s="103"/>
      <c r="V139" s="125"/>
      <c r="W139" s="103"/>
      <c r="X139" s="125"/>
      <c r="Y139" s="86"/>
      <c r="Z139" s="256" t="s">
        <v>10</v>
      </c>
      <c r="AA139" s="257" t="s">
        <v>10</v>
      </c>
      <c r="AB139" s="86"/>
      <c r="AC139" s="86"/>
      <c r="AD139" s="329">
        <v>2</v>
      </c>
      <c r="AE139" s="87" t="str">
        <f t="shared" si="6"/>
        <v xml:space="preserve">Wang, Eric </v>
      </c>
      <c r="AG139" s="87">
        <f t="shared" si="7"/>
        <v>1592</v>
      </c>
    </row>
    <row r="140" spans="1:33" s="87" customFormat="1" ht="16">
      <c r="A140" s="126"/>
      <c r="B140" s="332">
        <v>91025</v>
      </c>
      <c r="C140" s="333"/>
      <c r="D140" s="16" t="s">
        <v>48</v>
      </c>
      <c r="E140" s="68">
        <f>IF(G141&lt;0,"L",IF(G141&gt;0,"W", ))</f>
        <v>0</v>
      </c>
      <c r="F140" s="238">
        <f>-L136</f>
        <v>0</v>
      </c>
      <c r="G140" s="258">
        <f>-M136</f>
        <v>0</v>
      </c>
      <c r="H140" s="68">
        <f>IF(J141&lt;0,"L",IF(J141&gt;0,"W", ))</f>
        <v>0</v>
      </c>
      <c r="I140" s="238">
        <f>-L138</f>
        <v>0</v>
      </c>
      <c r="J140" s="258">
        <f>-M138</f>
        <v>0</v>
      </c>
      <c r="K140" s="236"/>
      <c r="L140" s="237"/>
      <c r="M140" s="237"/>
      <c r="N140" s="68">
        <f>IF(P141&lt;0,"L",IF(P141&gt;0,"W", ))</f>
        <v>0</v>
      </c>
      <c r="O140" s="238">
        <f>IF($H161&gt;$I161,$I161,-$H161)</f>
        <v>0</v>
      </c>
      <c r="P140" s="240">
        <f>IF($H162&gt;$I162,$I162,-$H162)</f>
        <v>0</v>
      </c>
      <c r="Q140" s="259">
        <f>IF(E140="W",2, )</f>
        <v>0</v>
      </c>
      <c r="R140" s="258">
        <f>IF(G141&lt;0, 1, )</f>
        <v>0</v>
      </c>
      <c r="S140" s="132">
        <f>IF(H140="W",2, )</f>
        <v>0</v>
      </c>
      <c r="T140" s="243">
        <f>IF(J141&lt;0, 1, )</f>
        <v>0</v>
      </c>
      <c r="U140" s="241"/>
      <c r="V140" s="242"/>
      <c r="W140" s="132">
        <f>IF(N140="W",2, )</f>
        <v>0</v>
      </c>
      <c r="X140" s="243">
        <f>IF(P141&lt;0, 1, )</f>
        <v>0</v>
      </c>
      <c r="Y140" s="71">
        <f>SUM(Q140:X140)</f>
        <v>0</v>
      </c>
      <c r="Z140" s="244"/>
      <c r="AA140" s="245"/>
      <c r="AB140" s="77"/>
      <c r="AC140" s="77"/>
      <c r="AD140" s="329"/>
      <c r="AE140" s="87">
        <f t="shared" si="6"/>
        <v>91025</v>
      </c>
      <c r="AG140" s="128" t="str">
        <f t="shared" si="7"/>
        <v>AITTA</v>
      </c>
    </row>
    <row r="141" spans="1:33" s="87" customFormat="1" ht="16">
      <c r="A141" s="125" t="s">
        <v>4</v>
      </c>
      <c r="B141" s="51" t="s">
        <v>197</v>
      </c>
      <c r="C141" s="41"/>
      <c r="D141" s="334">
        <v>1377</v>
      </c>
      <c r="E141" s="72">
        <f>-K137</f>
        <v>0</v>
      </c>
      <c r="F141" s="260">
        <f>-L137</f>
        <v>0</v>
      </c>
      <c r="G141" s="243">
        <f>-M137</f>
        <v>0</v>
      </c>
      <c r="H141" s="72">
        <f>-K139</f>
        <v>0</v>
      </c>
      <c r="I141" s="260">
        <f>-L139</f>
        <v>0</v>
      </c>
      <c r="J141" s="243">
        <f>-M139</f>
        <v>0</v>
      </c>
      <c r="K141" s="249"/>
      <c r="L141" s="250"/>
      <c r="M141" s="250"/>
      <c r="N141" s="251">
        <f>IF($H163&gt;$I163,$I163,-$H163)</f>
        <v>0</v>
      </c>
      <c r="O141" s="252">
        <f>IF($H164&gt;$I164,$I164,-$H164)</f>
        <v>0</v>
      </c>
      <c r="P141" s="253">
        <f>IF($H165&gt;$I165,$I165,-$H165)</f>
        <v>0</v>
      </c>
      <c r="Q141" s="144"/>
      <c r="R141" s="125"/>
      <c r="S141" s="103"/>
      <c r="T141" s="125"/>
      <c r="U141" s="254"/>
      <c r="V141" s="255"/>
      <c r="W141" s="103"/>
      <c r="X141" s="125"/>
      <c r="Y141" s="86"/>
      <c r="Z141" s="256" t="s">
        <v>10</v>
      </c>
      <c r="AA141" s="257" t="s">
        <v>10</v>
      </c>
      <c r="AB141" s="86"/>
      <c r="AC141" s="86"/>
      <c r="AD141" s="329">
        <v>3</v>
      </c>
      <c r="AE141" s="87" t="str">
        <f t="shared" si="6"/>
        <v xml:space="preserve">Garrett, John </v>
      </c>
      <c r="AG141" s="87">
        <f t="shared" si="7"/>
        <v>1377</v>
      </c>
    </row>
    <row r="142" spans="1:33" s="87" customFormat="1" ht="16">
      <c r="A142" s="126"/>
      <c r="B142" s="332">
        <v>85239</v>
      </c>
      <c r="C142" s="333"/>
      <c r="D142" s="16">
        <v>0</v>
      </c>
      <c r="E142" s="68">
        <f>IF(G143&lt;0,"L",IF(G143&gt;0,"W", ))</f>
        <v>0</v>
      </c>
      <c r="F142" s="238">
        <f>-O136</f>
        <v>0</v>
      </c>
      <c r="G142" s="261">
        <f>-P136</f>
        <v>0</v>
      </c>
      <c r="H142" s="68">
        <f>IF(J143&lt;0,"L",IF(J143&gt;0,"W", ))</f>
        <v>0</v>
      </c>
      <c r="I142" s="238">
        <f>-O138</f>
        <v>0</v>
      </c>
      <c r="J142" s="258">
        <f>-P138</f>
        <v>0</v>
      </c>
      <c r="K142" s="68">
        <f>IF(M143&lt;0,"L",IF(M143&gt;0,"W", ))</f>
        <v>0</v>
      </c>
      <c r="L142" s="238">
        <f>-O140</f>
        <v>0</v>
      </c>
      <c r="M142" s="258">
        <f>-P140</f>
        <v>0</v>
      </c>
      <c r="N142" s="236"/>
      <c r="O142" s="237"/>
      <c r="P142" s="262"/>
      <c r="Q142" s="132">
        <f>IF(E142="W",2, )</f>
        <v>0</v>
      </c>
      <c r="R142" s="150">
        <f>IF(E142="L",1, )</f>
        <v>0</v>
      </c>
      <c r="S142" s="132">
        <f>IF(H142="W",2, )</f>
        <v>0</v>
      </c>
      <c r="T142" s="243">
        <f>IF(J143&lt;0, 1, )</f>
        <v>0</v>
      </c>
      <c r="U142" s="132">
        <f>IF(K142="W",2, )</f>
        <v>0</v>
      </c>
      <c r="V142" s="243">
        <f>IF(M143&lt;0, 1, )</f>
        <v>0</v>
      </c>
      <c r="W142" s="241"/>
      <c r="X142" s="242"/>
      <c r="Y142" s="238">
        <f>SUM(Q142:X142)</f>
        <v>0</v>
      </c>
      <c r="Z142" s="244"/>
      <c r="AA142" s="245"/>
      <c r="AB142" s="77"/>
      <c r="AC142" s="77"/>
      <c r="AD142" s="329"/>
      <c r="AE142" s="87">
        <f t="shared" si="6"/>
        <v>85239</v>
      </c>
      <c r="AG142" s="128">
        <f t="shared" si="7"/>
        <v>0</v>
      </c>
    </row>
    <row r="143" spans="1:33" s="87" customFormat="1" ht="16">
      <c r="A143" s="125" t="s">
        <v>5</v>
      </c>
      <c r="B143" s="51" t="s">
        <v>198</v>
      </c>
      <c r="C143" s="41"/>
      <c r="D143" s="334">
        <v>865</v>
      </c>
      <c r="E143" s="266">
        <f>-N137</f>
        <v>0</v>
      </c>
      <c r="F143" s="267">
        <f>-O137</f>
        <v>0</v>
      </c>
      <c r="G143" s="268">
        <f>-P137</f>
        <v>0</v>
      </c>
      <c r="H143" s="330">
        <f>-N139</f>
        <v>0</v>
      </c>
      <c r="I143" s="267">
        <f>-O139</f>
        <v>0</v>
      </c>
      <c r="J143" s="109">
        <f>-P139</f>
        <v>0</v>
      </c>
      <c r="K143" s="330">
        <f>-N141</f>
        <v>0</v>
      </c>
      <c r="L143" s="267">
        <f>-O141</f>
        <v>0</v>
      </c>
      <c r="M143" s="109">
        <f>-P141</f>
        <v>0</v>
      </c>
      <c r="N143" s="249"/>
      <c r="O143" s="250"/>
      <c r="P143" s="269"/>
      <c r="Q143" s="103"/>
      <c r="R143" s="125"/>
      <c r="S143" s="103"/>
      <c r="T143" s="125"/>
      <c r="U143" s="103"/>
      <c r="V143" s="125"/>
      <c r="W143" s="254"/>
      <c r="X143" s="255"/>
      <c r="Y143" s="331"/>
      <c r="Z143" s="256" t="s">
        <v>10</v>
      </c>
      <c r="AA143" s="257" t="s">
        <v>10</v>
      </c>
      <c r="AB143" s="86"/>
      <c r="AC143" s="86"/>
      <c r="AD143" s="329">
        <v>4</v>
      </c>
      <c r="AE143" s="87" t="str">
        <f t="shared" si="6"/>
        <v xml:space="preserve">Bradley, Phil </v>
      </c>
      <c r="AG143" s="87">
        <f t="shared" si="7"/>
        <v>865</v>
      </c>
    </row>
    <row r="144" spans="1:33" s="87" customFormat="1" ht="16">
      <c r="X144" s="329"/>
      <c r="AD144" s="329"/>
    </row>
    <row r="145" spans="1:28" s="87" customFormat="1" ht="16">
      <c r="H145" s="128" t="s">
        <v>1</v>
      </c>
      <c r="I145" s="329">
        <f>D135</f>
        <v>4</v>
      </c>
      <c r="J145" s="329"/>
      <c r="K145" s="329"/>
      <c r="L145" s="329"/>
      <c r="Y145" s="103"/>
      <c r="Z145" s="103"/>
      <c r="AA145" s="103"/>
      <c r="AB145" s="329"/>
    </row>
    <row r="146" spans="1:28" s="87" customFormat="1" ht="19" customHeight="1">
      <c r="A146" s="68">
        <v>1</v>
      </c>
      <c r="B146" s="130"/>
      <c r="C146" s="131"/>
      <c r="D146" s="131"/>
      <c r="E146" s="131"/>
      <c r="F146" s="131"/>
      <c r="G146" s="131"/>
      <c r="H146" s="270" t="s">
        <v>11</v>
      </c>
      <c r="I146" s="271"/>
      <c r="J146" s="68"/>
      <c r="K146" s="238"/>
      <c r="L146" s="238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258"/>
      <c r="AB146" s="71"/>
    </row>
    <row r="147" spans="1:28" s="87" customFormat="1" ht="19" customHeight="1">
      <c r="A147" s="72"/>
      <c r="B147" s="78"/>
      <c r="C147" s="79"/>
      <c r="D147" s="79"/>
      <c r="E147" s="79"/>
      <c r="F147" s="79"/>
      <c r="G147" s="79"/>
      <c r="H147" s="272" t="s">
        <v>11</v>
      </c>
      <c r="I147" s="273"/>
      <c r="J147" s="72"/>
      <c r="K147" s="328"/>
      <c r="L147" s="328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243"/>
      <c r="AB147" s="77"/>
    </row>
    <row r="148" spans="1:28" s="87" customFormat="1" ht="19" customHeight="1">
      <c r="A148" s="72" t="s">
        <v>2</v>
      </c>
      <c r="B148" s="78" t="str">
        <f>B137</f>
        <v>Cooper, George T.</v>
      </c>
      <c r="C148" s="79"/>
      <c r="D148" s="79"/>
      <c r="E148" s="429">
        <f>$D137</f>
        <v>1843</v>
      </c>
      <c r="F148" s="435"/>
      <c r="G148" s="79"/>
      <c r="H148" s="272" t="s">
        <v>11</v>
      </c>
      <c r="I148" s="273"/>
      <c r="J148" s="80" t="str">
        <f>$B141</f>
        <v xml:space="preserve">Garrett, John </v>
      </c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429">
        <f>$D141</f>
        <v>1377</v>
      </c>
      <c r="Z148" s="435"/>
      <c r="AA148" s="243"/>
      <c r="AB148" s="77" t="s">
        <v>4</v>
      </c>
    </row>
    <row r="149" spans="1:28" s="87" customFormat="1" ht="19" customHeight="1">
      <c r="A149" s="72"/>
      <c r="B149" s="78"/>
      <c r="C149" s="79"/>
      <c r="D149" s="79"/>
      <c r="E149" s="79"/>
      <c r="F149" s="79"/>
      <c r="G149" s="79"/>
      <c r="H149" s="272" t="s">
        <v>11</v>
      </c>
      <c r="I149" s="273"/>
      <c r="J149" s="80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243"/>
      <c r="AB149" s="77"/>
    </row>
    <row r="150" spans="1:28" s="87" customFormat="1" ht="19" customHeight="1">
      <c r="A150" s="330"/>
      <c r="B150" s="142"/>
      <c r="C150" s="143"/>
      <c r="D150" s="143"/>
      <c r="E150" s="143"/>
      <c r="F150" s="143"/>
      <c r="G150" s="143"/>
      <c r="H150" s="274" t="s">
        <v>11</v>
      </c>
      <c r="I150" s="275"/>
      <c r="J150" s="144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9"/>
      <c r="AB150" s="86"/>
    </row>
    <row r="151" spans="1:28" s="87" customFormat="1" ht="19" customHeight="1">
      <c r="A151" s="68">
        <v>2</v>
      </c>
      <c r="B151" s="130"/>
      <c r="C151" s="131"/>
      <c r="D151" s="131"/>
      <c r="E151" s="131"/>
      <c r="F151" s="131"/>
      <c r="G151" s="131"/>
      <c r="H151" s="270" t="s">
        <v>11</v>
      </c>
      <c r="I151" s="271"/>
      <c r="J151" s="72"/>
      <c r="K151" s="328"/>
      <c r="L151" s="328"/>
      <c r="M151" s="81"/>
      <c r="N151" s="81"/>
      <c r="O151" s="81"/>
      <c r="P151" s="81"/>
      <c r="Q151" s="81"/>
      <c r="R151" s="81"/>
      <c r="S151" s="81"/>
      <c r="T151" s="81"/>
      <c r="AA151" s="329"/>
      <c r="AB151" s="71"/>
    </row>
    <row r="152" spans="1:28" s="87" customFormat="1" ht="19" customHeight="1">
      <c r="A152" s="72"/>
      <c r="B152" s="78"/>
      <c r="C152" s="79"/>
      <c r="D152" s="79"/>
      <c r="E152" s="79"/>
      <c r="F152" s="79"/>
      <c r="G152" s="79"/>
      <c r="H152" s="272" t="s">
        <v>11</v>
      </c>
      <c r="I152" s="273"/>
      <c r="J152" s="72"/>
      <c r="K152" s="328"/>
      <c r="L152" s="328"/>
      <c r="M152" s="81"/>
      <c r="N152" s="81"/>
      <c r="O152" s="81"/>
      <c r="P152" s="81"/>
      <c r="Q152" s="81"/>
      <c r="R152" s="81"/>
      <c r="S152" s="81"/>
      <c r="T152" s="81"/>
      <c r="AA152" s="329"/>
      <c r="AB152" s="77"/>
    </row>
    <row r="153" spans="1:28" s="87" customFormat="1" ht="19" customHeight="1">
      <c r="A153" s="72" t="s">
        <v>3</v>
      </c>
      <c r="B153" s="78" t="str">
        <f>$B139</f>
        <v xml:space="preserve">Wang, Eric </v>
      </c>
      <c r="C153" s="79"/>
      <c r="D153" s="79"/>
      <c r="E153" s="429">
        <f>$D139</f>
        <v>1592</v>
      </c>
      <c r="F153" s="435"/>
      <c r="G153" s="79"/>
      <c r="H153" s="272" t="s">
        <v>11</v>
      </c>
      <c r="I153" s="273"/>
      <c r="J153" s="80" t="str">
        <f>$B143</f>
        <v xml:space="preserve">Bradley, Phil </v>
      </c>
      <c r="K153" s="81"/>
      <c r="L153" s="81"/>
      <c r="Y153" s="436">
        <f>$D143</f>
        <v>865</v>
      </c>
      <c r="Z153" s="437"/>
      <c r="AA153" s="329"/>
      <c r="AB153" s="77" t="s">
        <v>5</v>
      </c>
    </row>
    <row r="154" spans="1:28" s="87" customFormat="1" ht="19" customHeight="1">
      <c r="A154" s="72"/>
      <c r="B154" s="78"/>
      <c r="C154" s="79"/>
      <c r="D154" s="79"/>
      <c r="E154" s="79"/>
      <c r="F154" s="79"/>
      <c r="G154" s="79"/>
      <c r="H154" s="272" t="s">
        <v>11</v>
      </c>
      <c r="I154" s="273"/>
      <c r="J154" s="80"/>
      <c r="K154" s="81"/>
      <c r="L154" s="81"/>
      <c r="AA154" s="329"/>
      <c r="AB154" s="77"/>
    </row>
    <row r="155" spans="1:28" s="87" customFormat="1" ht="19" customHeight="1">
      <c r="A155" s="330"/>
      <c r="B155" s="142"/>
      <c r="C155" s="143"/>
      <c r="D155" s="143"/>
      <c r="E155" s="143"/>
      <c r="F155" s="143"/>
      <c r="G155" s="143"/>
      <c r="H155" s="274" t="s">
        <v>11</v>
      </c>
      <c r="I155" s="275"/>
      <c r="J155" s="144"/>
      <c r="K155" s="81"/>
      <c r="L155" s="81"/>
      <c r="Y155" s="103"/>
      <c r="Z155" s="103"/>
      <c r="AA155" s="331"/>
      <c r="AB155" s="86"/>
    </row>
    <row r="156" spans="1:28" s="87" customFormat="1" ht="19" customHeight="1">
      <c r="A156" s="68">
        <v>3</v>
      </c>
      <c r="B156" s="130"/>
      <c r="C156" s="131"/>
      <c r="D156" s="131"/>
      <c r="E156" s="131"/>
      <c r="F156" s="131"/>
      <c r="G156" s="131"/>
      <c r="H156" s="270" t="s">
        <v>11</v>
      </c>
      <c r="I156" s="271"/>
      <c r="J156" s="68"/>
      <c r="K156" s="238"/>
      <c r="L156" s="238"/>
      <c r="M156" s="132"/>
      <c r="N156" s="132"/>
      <c r="O156" s="132"/>
      <c r="P156" s="132"/>
      <c r="Q156" s="132"/>
      <c r="R156" s="132"/>
      <c r="S156" s="132"/>
      <c r="T156" s="132"/>
      <c r="AA156" s="329"/>
      <c r="AB156" s="71"/>
    </row>
    <row r="157" spans="1:28" s="87" customFormat="1" ht="19" customHeight="1">
      <c r="A157" s="72"/>
      <c r="B157" s="78"/>
      <c r="C157" s="79"/>
      <c r="D157" s="79"/>
      <c r="E157" s="79"/>
      <c r="F157" s="79"/>
      <c r="G157" s="79"/>
      <c r="H157" s="272" t="s">
        <v>11</v>
      </c>
      <c r="I157" s="273"/>
      <c r="J157" s="72"/>
      <c r="K157" s="328"/>
      <c r="L157" s="328"/>
      <c r="M157" s="81"/>
      <c r="N157" s="81"/>
      <c r="O157" s="81"/>
      <c r="P157" s="81"/>
      <c r="Q157" s="81"/>
      <c r="R157" s="81"/>
      <c r="S157" s="81"/>
      <c r="T157" s="81"/>
      <c r="AA157" s="329"/>
      <c r="AB157" s="77"/>
    </row>
    <row r="158" spans="1:28" s="87" customFormat="1" ht="19" customHeight="1">
      <c r="A158" s="72" t="s">
        <v>2</v>
      </c>
      <c r="B158" s="78" t="str">
        <f>B137</f>
        <v>Cooper, George T.</v>
      </c>
      <c r="C158" s="79"/>
      <c r="D158" s="79"/>
      <c r="E158" s="429">
        <f>$D137</f>
        <v>1843</v>
      </c>
      <c r="F158" s="435"/>
      <c r="G158" s="79"/>
      <c r="H158" s="272" t="s">
        <v>11</v>
      </c>
      <c r="I158" s="273"/>
      <c r="J158" s="78" t="str">
        <f>$B139</f>
        <v xml:space="preserve">Wang, Eric </v>
      </c>
      <c r="K158" s="81"/>
      <c r="L158" s="81"/>
      <c r="Y158" s="429">
        <f>$D139</f>
        <v>1592</v>
      </c>
      <c r="Z158" s="435"/>
      <c r="AA158" s="329"/>
      <c r="AB158" s="77" t="s">
        <v>3</v>
      </c>
    </row>
    <row r="159" spans="1:28" s="87" customFormat="1" ht="19" customHeight="1">
      <c r="A159" s="72"/>
      <c r="B159" s="78"/>
      <c r="C159" s="79"/>
      <c r="D159" s="79"/>
      <c r="E159" s="79"/>
      <c r="F159" s="79"/>
      <c r="G159" s="79"/>
      <c r="H159" s="272" t="s">
        <v>11</v>
      </c>
      <c r="I159" s="273"/>
      <c r="J159" s="80"/>
      <c r="K159" s="81"/>
      <c r="L159" s="81"/>
      <c r="AA159" s="329"/>
      <c r="AB159" s="77"/>
    </row>
    <row r="160" spans="1:28" s="87" customFormat="1" ht="19" customHeight="1">
      <c r="A160" s="330"/>
      <c r="B160" s="142"/>
      <c r="C160" s="143"/>
      <c r="D160" s="143"/>
      <c r="E160" s="143"/>
      <c r="F160" s="143"/>
      <c r="G160" s="143"/>
      <c r="H160" s="274" t="s">
        <v>11</v>
      </c>
      <c r="I160" s="275"/>
      <c r="J160" s="144"/>
      <c r="K160" s="81"/>
      <c r="L160" s="81"/>
      <c r="Y160" s="103"/>
      <c r="Z160" s="103"/>
      <c r="AA160" s="331"/>
      <c r="AB160" s="86"/>
    </row>
    <row r="161" spans="1:28" s="87" customFormat="1" ht="19" customHeight="1">
      <c r="A161" s="68">
        <v>4</v>
      </c>
      <c r="B161" s="130"/>
      <c r="C161" s="131"/>
      <c r="D161" s="131"/>
      <c r="E161" s="131"/>
      <c r="F161" s="131"/>
      <c r="G161" s="131"/>
      <c r="H161" s="270" t="s">
        <v>11</v>
      </c>
      <c r="I161" s="271"/>
      <c r="J161" s="68"/>
      <c r="K161" s="238"/>
      <c r="L161" s="238"/>
      <c r="M161" s="132"/>
      <c r="N161" s="132"/>
      <c r="O161" s="132"/>
      <c r="P161" s="132"/>
      <c r="Q161" s="132"/>
      <c r="R161" s="132"/>
      <c r="S161" s="132"/>
      <c r="T161" s="132"/>
      <c r="AA161" s="329"/>
      <c r="AB161" s="71"/>
    </row>
    <row r="162" spans="1:28" s="87" customFormat="1" ht="19" customHeight="1">
      <c r="A162" s="72"/>
      <c r="B162" s="78"/>
      <c r="C162" s="79"/>
      <c r="D162" s="79"/>
      <c r="E162" s="79"/>
      <c r="F162" s="79"/>
      <c r="G162" s="79"/>
      <c r="H162" s="272" t="s">
        <v>11</v>
      </c>
      <c r="I162" s="273"/>
      <c r="J162" s="72"/>
      <c r="K162" s="328"/>
      <c r="L162" s="328"/>
      <c r="M162" s="81"/>
      <c r="N162" s="81"/>
      <c r="O162" s="81"/>
      <c r="P162" s="81"/>
      <c r="Q162" s="81"/>
      <c r="R162" s="81"/>
      <c r="S162" s="81"/>
      <c r="T162" s="81"/>
      <c r="AA162" s="329"/>
      <c r="AB162" s="77"/>
    </row>
    <row r="163" spans="1:28" s="87" customFormat="1" ht="19" customHeight="1">
      <c r="A163" s="72" t="s">
        <v>4</v>
      </c>
      <c r="B163" s="78" t="str">
        <f>B141</f>
        <v xml:space="preserve">Garrett, John </v>
      </c>
      <c r="C163" s="79"/>
      <c r="D163" s="79"/>
      <c r="E163" s="429">
        <f>$D141</f>
        <v>1377</v>
      </c>
      <c r="F163" s="435"/>
      <c r="G163" s="79"/>
      <c r="H163" s="272" t="s">
        <v>11</v>
      </c>
      <c r="I163" s="273"/>
      <c r="J163" s="80" t="str">
        <f>$B143</f>
        <v xml:space="preserve">Bradley, Phil </v>
      </c>
      <c r="K163" s="81"/>
      <c r="L163" s="81"/>
      <c r="Y163" s="436">
        <f>$D143</f>
        <v>865</v>
      </c>
      <c r="Z163" s="437"/>
      <c r="AA163" s="329"/>
      <c r="AB163" s="77" t="s">
        <v>5</v>
      </c>
    </row>
    <row r="164" spans="1:28" s="87" customFormat="1" ht="19" customHeight="1">
      <c r="A164" s="72"/>
      <c r="B164" s="78"/>
      <c r="C164" s="79"/>
      <c r="D164" s="79"/>
      <c r="E164" s="79"/>
      <c r="F164" s="79"/>
      <c r="G164" s="79"/>
      <c r="H164" s="272" t="s">
        <v>11</v>
      </c>
      <c r="I164" s="273"/>
      <c r="J164" s="80"/>
      <c r="K164" s="81"/>
      <c r="L164" s="81"/>
      <c r="AA164" s="329"/>
      <c r="AB164" s="77"/>
    </row>
    <row r="165" spans="1:28" s="87" customFormat="1" ht="19" customHeight="1">
      <c r="A165" s="330"/>
      <c r="B165" s="142"/>
      <c r="C165" s="143"/>
      <c r="D165" s="143"/>
      <c r="E165" s="143"/>
      <c r="F165" s="143"/>
      <c r="G165" s="143"/>
      <c r="H165" s="274" t="s">
        <v>11</v>
      </c>
      <c r="I165" s="275"/>
      <c r="J165" s="144"/>
      <c r="K165" s="81"/>
      <c r="L165" s="81"/>
      <c r="Y165" s="103"/>
      <c r="Z165" s="103"/>
      <c r="AA165" s="331"/>
      <c r="AB165" s="86"/>
    </row>
    <row r="166" spans="1:28" s="87" customFormat="1" ht="18" customHeight="1">
      <c r="A166" s="68">
        <v>5</v>
      </c>
      <c r="B166" s="130"/>
      <c r="C166" s="131"/>
      <c r="D166" s="131"/>
      <c r="E166" s="131"/>
      <c r="F166" s="131"/>
      <c r="G166" s="131"/>
      <c r="H166" s="270" t="s">
        <v>11</v>
      </c>
      <c r="I166" s="271"/>
      <c r="J166" s="68"/>
      <c r="K166" s="238"/>
      <c r="L166" s="238"/>
      <c r="M166" s="132"/>
      <c r="N166" s="132"/>
      <c r="O166" s="132"/>
      <c r="P166" s="132"/>
      <c r="Q166" s="132"/>
      <c r="R166" s="132"/>
      <c r="S166" s="132"/>
      <c r="T166" s="132"/>
      <c r="AA166" s="329"/>
      <c r="AB166" s="71"/>
    </row>
    <row r="167" spans="1:28" s="87" customFormat="1" ht="18" customHeight="1">
      <c r="A167" s="72"/>
      <c r="B167" s="78"/>
      <c r="C167" s="79"/>
      <c r="D167" s="79"/>
      <c r="E167" s="79"/>
      <c r="F167" s="79"/>
      <c r="G167" s="79"/>
      <c r="H167" s="272" t="s">
        <v>11</v>
      </c>
      <c r="I167" s="273"/>
      <c r="J167" s="72"/>
      <c r="K167" s="328"/>
      <c r="L167" s="328"/>
      <c r="M167" s="81"/>
      <c r="N167" s="81"/>
      <c r="O167" s="81"/>
      <c r="P167" s="81"/>
      <c r="Q167" s="81"/>
      <c r="R167" s="81"/>
      <c r="S167" s="81"/>
      <c r="T167" s="81"/>
      <c r="AA167" s="329"/>
      <c r="AB167" s="77"/>
    </row>
    <row r="168" spans="1:28" s="87" customFormat="1" ht="18" customHeight="1">
      <c r="A168" s="72" t="s">
        <v>2</v>
      </c>
      <c r="B168" s="78" t="str">
        <f>B137</f>
        <v>Cooper, George T.</v>
      </c>
      <c r="C168" s="79"/>
      <c r="D168" s="79"/>
      <c r="E168" s="429">
        <f>$D137</f>
        <v>1843</v>
      </c>
      <c r="F168" s="435"/>
      <c r="G168" s="79"/>
      <c r="H168" s="272" t="s">
        <v>11</v>
      </c>
      <c r="I168" s="273"/>
      <c r="J168" s="80" t="str">
        <f>$B143</f>
        <v xml:space="preserve">Bradley, Phil </v>
      </c>
      <c r="K168" s="81"/>
      <c r="L168" s="81"/>
      <c r="Y168" s="436">
        <f>$D143</f>
        <v>865</v>
      </c>
      <c r="Z168" s="437"/>
      <c r="AA168" s="329"/>
      <c r="AB168" s="77" t="s">
        <v>5</v>
      </c>
    </row>
    <row r="169" spans="1:28" s="87" customFormat="1" ht="18" customHeight="1">
      <c r="A169" s="72"/>
      <c r="B169" s="78"/>
      <c r="C169" s="79"/>
      <c r="D169" s="79"/>
      <c r="E169" s="79"/>
      <c r="F169" s="79"/>
      <c r="G169" s="79"/>
      <c r="H169" s="272" t="s">
        <v>11</v>
      </c>
      <c r="I169" s="273"/>
      <c r="J169" s="80"/>
      <c r="K169" s="81"/>
      <c r="L169" s="81"/>
      <c r="AA169" s="329"/>
      <c r="AB169" s="77"/>
    </row>
    <row r="170" spans="1:28" s="87" customFormat="1" ht="18" customHeight="1">
      <c r="A170" s="330"/>
      <c r="B170" s="142"/>
      <c r="C170" s="143"/>
      <c r="D170" s="143"/>
      <c r="E170" s="143"/>
      <c r="F170" s="143"/>
      <c r="G170" s="143"/>
      <c r="H170" s="274" t="s">
        <v>11</v>
      </c>
      <c r="I170" s="275"/>
      <c r="J170" s="144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331"/>
      <c r="AB170" s="86"/>
    </row>
    <row r="171" spans="1:28" s="87" customFormat="1" ht="18" customHeight="1">
      <c r="A171" s="68">
        <v>6</v>
      </c>
      <c r="B171" s="130"/>
      <c r="C171" s="131"/>
      <c r="D171" s="131"/>
      <c r="E171" s="131"/>
      <c r="F171" s="131"/>
      <c r="G171" s="131"/>
      <c r="H171" s="270" t="s">
        <v>11</v>
      </c>
      <c r="I171" s="271"/>
      <c r="J171" s="72"/>
      <c r="K171" s="328"/>
      <c r="L171" s="328"/>
      <c r="M171" s="81"/>
      <c r="N171" s="81"/>
      <c r="O171" s="81"/>
      <c r="P171" s="81"/>
      <c r="Q171" s="81"/>
      <c r="R171" s="81"/>
      <c r="S171" s="81"/>
      <c r="T171" s="81"/>
      <c r="AA171" s="329"/>
      <c r="AB171" s="77"/>
    </row>
    <row r="172" spans="1:28" s="87" customFormat="1" ht="18" customHeight="1">
      <c r="A172" s="72"/>
      <c r="B172" s="78"/>
      <c r="C172" s="79"/>
      <c r="D172" s="79"/>
      <c r="E172" s="79"/>
      <c r="F172" s="79"/>
      <c r="G172" s="79"/>
      <c r="H172" s="272" t="s">
        <v>11</v>
      </c>
      <c r="I172" s="273"/>
      <c r="J172" s="72"/>
      <c r="K172" s="328"/>
      <c r="L172" s="328"/>
      <c r="M172" s="81"/>
      <c r="N172" s="81"/>
      <c r="O172" s="81"/>
      <c r="P172" s="81"/>
      <c r="Q172" s="81"/>
      <c r="R172" s="81"/>
      <c r="S172" s="81"/>
      <c r="T172" s="81"/>
      <c r="AA172" s="329"/>
      <c r="AB172" s="77"/>
    </row>
    <row r="173" spans="1:28" s="87" customFormat="1" ht="18" customHeight="1">
      <c r="A173" s="72" t="s">
        <v>3</v>
      </c>
      <c r="B173" s="78" t="str">
        <f>$B139</f>
        <v xml:space="preserve">Wang, Eric </v>
      </c>
      <c r="C173" s="79"/>
      <c r="D173" s="79"/>
      <c r="E173" s="429">
        <f>$D139</f>
        <v>1592</v>
      </c>
      <c r="F173" s="435"/>
      <c r="G173" s="79"/>
      <c r="H173" s="272" t="s">
        <v>11</v>
      </c>
      <c r="I173" s="273"/>
      <c r="J173" s="80" t="str">
        <f>$B141</f>
        <v xml:space="preserve">Garrett, John </v>
      </c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429">
        <f>$D141</f>
        <v>1377</v>
      </c>
      <c r="Z173" s="435"/>
      <c r="AA173" s="243"/>
      <c r="AB173" s="77" t="s">
        <v>4</v>
      </c>
    </row>
    <row r="174" spans="1:28" s="87" customFormat="1" ht="18" customHeight="1">
      <c r="A174" s="72"/>
      <c r="B174" s="78"/>
      <c r="C174" s="79"/>
      <c r="D174" s="79"/>
      <c r="E174" s="79"/>
      <c r="F174" s="79"/>
      <c r="G174" s="79"/>
      <c r="H174" s="272" t="s">
        <v>11</v>
      </c>
      <c r="I174" s="273"/>
      <c r="J174" s="80"/>
      <c r="K174" s="81"/>
      <c r="L174" s="81"/>
      <c r="AA174" s="329"/>
      <c r="AB174" s="77"/>
    </row>
    <row r="175" spans="1:28" s="87" customFormat="1" ht="18" customHeight="1">
      <c r="A175" s="330"/>
      <c r="B175" s="142"/>
      <c r="C175" s="143"/>
      <c r="D175" s="143"/>
      <c r="E175" s="143"/>
      <c r="F175" s="143"/>
      <c r="G175" s="143"/>
      <c r="H175" s="274" t="s">
        <v>11</v>
      </c>
      <c r="I175" s="275"/>
      <c r="J175" s="144"/>
      <c r="K175" s="103"/>
      <c r="L175" s="103"/>
      <c r="M175" s="103"/>
      <c r="N175" s="103"/>
      <c r="O175" s="103"/>
      <c r="P175" s="103"/>
      <c r="Q175" s="103"/>
      <c r="Y175" s="103"/>
      <c r="Z175" s="103"/>
      <c r="AA175" s="331"/>
      <c r="AB175" s="86"/>
    </row>
    <row r="177" spans="1:33" ht="16" customHeight="1">
      <c r="B177" s="2" t="s">
        <v>124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438" t="s">
        <v>126</v>
      </c>
      <c r="Z177" s="438"/>
      <c r="AA177" s="438"/>
      <c r="AB177" s="438"/>
    </row>
    <row r="178" spans="1:33" ht="16" customHeight="1">
      <c r="B178" s="5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6"/>
    </row>
    <row r="179" spans="1:33" ht="15" customHeight="1">
      <c r="B179" s="5" t="s">
        <v>1</v>
      </c>
      <c r="C179" s="5"/>
      <c r="D179" s="7">
        <v>5</v>
      </c>
      <c r="E179" s="8" t="s">
        <v>2</v>
      </c>
      <c r="F179" s="8"/>
      <c r="G179" s="8"/>
      <c r="H179" s="8" t="s">
        <v>3</v>
      </c>
      <c r="I179" s="8"/>
      <c r="J179" s="8"/>
      <c r="K179" s="8" t="s">
        <v>4</v>
      </c>
      <c r="L179" s="8"/>
      <c r="M179" s="8"/>
      <c r="N179" s="8" t="s">
        <v>5</v>
      </c>
      <c r="O179" s="8"/>
      <c r="P179" s="8"/>
      <c r="Q179" s="9" t="s">
        <v>2</v>
      </c>
      <c r="R179" s="10"/>
      <c r="S179" s="9" t="s">
        <v>3</v>
      </c>
      <c r="T179" s="10"/>
      <c r="U179" s="9" t="s">
        <v>4</v>
      </c>
      <c r="V179" s="10"/>
      <c r="W179" s="9" t="s">
        <v>5</v>
      </c>
      <c r="X179" s="10"/>
      <c r="Y179" s="6" t="s">
        <v>6</v>
      </c>
      <c r="Z179" s="11" t="s">
        <v>7</v>
      </c>
      <c r="AA179" s="12" t="s">
        <v>8</v>
      </c>
      <c r="AB179" s="13" t="s">
        <v>9</v>
      </c>
      <c r="AC179" s="13" t="s">
        <v>16</v>
      </c>
    </row>
    <row r="180" spans="1:33" s="87" customFormat="1" ht="16">
      <c r="B180" s="14">
        <v>87684</v>
      </c>
      <c r="C180" s="15"/>
      <c r="D180" s="16" t="s">
        <v>48</v>
      </c>
      <c r="E180" s="236"/>
      <c r="F180" s="237"/>
      <c r="G180" s="237"/>
      <c r="H180" s="68">
        <f>IF(J181&lt;0,"L",IF(J181&gt;0,"W", ))</f>
        <v>0</v>
      </c>
      <c r="I180" s="238">
        <f>IF($H200&gt;$I200,$I200,-$H200)</f>
        <v>0</v>
      </c>
      <c r="J180" s="239">
        <f>IF($H201&gt;$I201,$I201,-$H201)</f>
        <v>0</v>
      </c>
      <c r="K180" s="68">
        <f>IF(M181&lt;0,"L",IF(M181&gt;0,"W", ))</f>
        <v>0</v>
      </c>
      <c r="L180" s="238">
        <f>IF($H190&gt;$I190,$I190,-$H190)</f>
        <v>0</v>
      </c>
      <c r="M180" s="239">
        <f>IF($H191&gt;$I191,$I191,-$H191)</f>
        <v>0</v>
      </c>
      <c r="N180" s="68">
        <f>IF(P181&lt;0,"L",IF(P181&gt;0,"W", ))</f>
        <v>0</v>
      </c>
      <c r="O180" s="238">
        <f>IF($H210&gt;$I210,$I210,-$H210)</f>
        <v>0</v>
      </c>
      <c r="P180" s="240">
        <f>IF($H211&gt;$I211,$I211,-$H211)</f>
        <v>0</v>
      </c>
      <c r="Q180" s="241"/>
      <c r="R180" s="242"/>
      <c r="S180" s="132">
        <f>IF(H180="W",2, )</f>
        <v>0</v>
      </c>
      <c r="T180" s="243">
        <f>IF(J181&lt;0, 1, )</f>
        <v>0</v>
      </c>
      <c r="U180" s="132">
        <f>IF(K180="W",2, )</f>
        <v>0</v>
      </c>
      <c r="V180" s="243">
        <f>IF(M181&lt;0, 1, )</f>
        <v>0</v>
      </c>
      <c r="W180" s="132">
        <f>IF(N180="W",2, )</f>
        <v>0</v>
      </c>
      <c r="X180" s="243">
        <f>IF(P181&lt;0, 1, )</f>
        <v>0</v>
      </c>
      <c r="Y180" s="71">
        <f>SUM(Q180:X180)</f>
        <v>0</v>
      </c>
      <c r="Z180" s="244"/>
      <c r="AA180" s="245"/>
      <c r="AB180" s="71"/>
      <c r="AC180" s="71"/>
      <c r="AE180" s="87">
        <f t="shared" ref="AE180:AE187" si="8">B180</f>
        <v>87684</v>
      </c>
      <c r="AG180" s="128" t="str">
        <f t="shared" ref="AG180:AG187" si="9">D180</f>
        <v>AITTA</v>
      </c>
    </row>
    <row r="181" spans="1:33" s="87" customFormat="1" ht="16">
      <c r="A181" s="125" t="s">
        <v>2</v>
      </c>
      <c r="B181" s="31" t="s">
        <v>199</v>
      </c>
      <c r="C181" s="32"/>
      <c r="D181" s="33">
        <v>1824</v>
      </c>
      <c r="E181" s="249"/>
      <c r="F181" s="250"/>
      <c r="G181" s="250"/>
      <c r="H181" s="251">
        <f>IF($H202&gt;$I202,$I202,-$H202)</f>
        <v>0</v>
      </c>
      <c r="I181" s="252">
        <f>IF($H203&gt;$I203,$I203,-$H203)</f>
        <v>0</v>
      </c>
      <c r="J181" s="252">
        <f>IF($H204&gt;$I204,$I204,-$H204)</f>
        <v>0</v>
      </c>
      <c r="K181" s="251">
        <f>IF($H192&gt;$I192,$I192,-$H192)</f>
        <v>0</v>
      </c>
      <c r="L181" s="252">
        <f>IF($H193&gt;$I193,$I193,-$H193)</f>
        <v>0</v>
      </c>
      <c r="M181" s="252">
        <f>IF($H194&gt;$I194,$I194,-$H194)</f>
        <v>0</v>
      </c>
      <c r="N181" s="251">
        <f>IF($H212&gt;$I212,$I212,-$H212)</f>
        <v>0</v>
      </c>
      <c r="O181" s="252">
        <f>IF($H213&gt;$I213,$I213,-$H213)</f>
        <v>0</v>
      </c>
      <c r="P181" s="253">
        <f>IF($H214&gt;$I214,$I214,-$H214)</f>
        <v>0</v>
      </c>
      <c r="Q181" s="254"/>
      <c r="R181" s="255"/>
      <c r="S181" s="103"/>
      <c r="T181" s="125"/>
      <c r="U181" s="103"/>
      <c r="V181" s="125"/>
      <c r="W181" s="103"/>
      <c r="X181" s="125"/>
      <c r="Y181" s="86"/>
      <c r="Z181" s="256" t="s">
        <v>10</v>
      </c>
      <c r="AA181" s="257" t="s">
        <v>10</v>
      </c>
      <c r="AB181" s="86"/>
      <c r="AC181" s="86"/>
      <c r="AD181" s="329">
        <v>1</v>
      </c>
      <c r="AE181" s="87" t="str">
        <f t="shared" si="8"/>
        <v xml:space="preserve">Deane, Matthew </v>
      </c>
      <c r="AG181" s="87">
        <f t="shared" si="9"/>
        <v>1824</v>
      </c>
    </row>
    <row r="182" spans="1:33" s="87" customFormat="1" ht="16">
      <c r="A182" s="126"/>
      <c r="B182" s="332">
        <v>15756</v>
      </c>
      <c r="C182" s="333"/>
      <c r="D182" s="16" t="s">
        <v>21</v>
      </c>
      <c r="E182" s="68">
        <f>IF(G183&lt;0,"L",IF(G183&gt;0,"W", ))</f>
        <v>0</v>
      </c>
      <c r="F182" s="238">
        <f>-I180</f>
        <v>0</v>
      </c>
      <c r="G182" s="258">
        <f>-J180</f>
        <v>0</v>
      </c>
      <c r="H182" s="236"/>
      <c r="I182" s="237"/>
      <c r="J182" s="237"/>
      <c r="K182" s="68">
        <f>IF(M183&lt;0,"L",IF(M183&gt;0,"W", ))</f>
        <v>0</v>
      </c>
      <c r="L182" s="238">
        <f>IF(H215&gt;$I215,$I215,-$H215)</f>
        <v>0</v>
      </c>
      <c r="M182" s="239">
        <f>IF(H216&gt;$I216,$I216,-$H216)</f>
        <v>0</v>
      </c>
      <c r="N182" s="68">
        <f>IF(P183&lt;0,"L",IF(P183&gt;0,"W", ))</f>
        <v>0</v>
      </c>
      <c r="O182" s="238">
        <f>IF($H195&gt;$I195,$I195,-$H195)</f>
        <v>0</v>
      </c>
      <c r="P182" s="240">
        <f>IF($H196&gt;$I196,$I196,-$H196)</f>
        <v>0</v>
      </c>
      <c r="Q182" s="259">
        <f>IF(E182="W",2, )</f>
        <v>0</v>
      </c>
      <c r="R182" s="258">
        <f>IF(G183&lt;0, 1, )</f>
        <v>0</v>
      </c>
      <c r="S182" s="241"/>
      <c r="T182" s="242"/>
      <c r="U182" s="132">
        <f>IF(K182="W",2, )</f>
        <v>0</v>
      </c>
      <c r="V182" s="243">
        <f>IF(M183&lt;0, 1, )</f>
        <v>0</v>
      </c>
      <c r="W182" s="132">
        <f>IF(N182="W",2, )</f>
        <v>0</v>
      </c>
      <c r="X182" s="243">
        <f>IF(P183&lt;0, 1, )</f>
        <v>0</v>
      </c>
      <c r="Y182" s="71">
        <f>SUM(Q182:X182)</f>
        <v>0</v>
      </c>
      <c r="Z182" s="244"/>
      <c r="AA182" s="245"/>
      <c r="AB182" s="77"/>
      <c r="AC182" s="77"/>
      <c r="AD182" s="329"/>
      <c r="AE182" s="87">
        <f t="shared" si="8"/>
        <v>15756</v>
      </c>
      <c r="AG182" s="128" t="str">
        <f t="shared" si="9"/>
        <v>AGTTA</v>
      </c>
    </row>
    <row r="183" spans="1:33" s="87" customFormat="1" ht="16">
      <c r="A183" s="125" t="s">
        <v>3</v>
      </c>
      <c r="B183" s="51" t="s">
        <v>200</v>
      </c>
      <c r="C183" s="41"/>
      <c r="D183" s="334">
        <v>1594</v>
      </c>
      <c r="E183" s="72">
        <f>-H181</f>
        <v>0</v>
      </c>
      <c r="F183" s="260">
        <f>-I181</f>
        <v>0</v>
      </c>
      <c r="G183" s="243">
        <f>-J181</f>
        <v>0</v>
      </c>
      <c r="H183" s="249"/>
      <c r="I183" s="250"/>
      <c r="J183" s="250"/>
      <c r="K183" s="251">
        <f>IF(H217&gt;$I217,$I217,-$H217)</f>
        <v>0</v>
      </c>
      <c r="L183" s="252">
        <f>IF(H218&gt;$I218,$I218,-$H218)</f>
        <v>0</v>
      </c>
      <c r="M183" s="252">
        <f>IF($H219&gt;$I219,$I219,-$H219)</f>
        <v>0</v>
      </c>
      <c r="N183" s="251">
        <f>IF($H197&gt;$I197,$I197,-$H197)</f>
        <v>0</v>
      </c>
      <c r="O183" s="252">
        <f>IF($H198&gt;$I198,$I198,-$H198)</f>
        <v>0</v>
      </c>
      <c r="P183" s="253">
        <f>IF($H199&gt;$I199,$I199,-$H199)</f>
        <v>0</v>
      </c>
      <c r="Q183" s="144"/>
      <c r="R183" s="125"/>
      <c r="S183" s="254"/>
      <c r="T183" s="255"/>
      <c r="U183" s="103"/>
      <c r="V183" s="125"/>
      <c r="W183" s="103"/>
      <c r="X183" s="125"/>
      <c r="Y183" s="86"/>
      <c r="Z183" s="256" t="s">
        <v>10</v>
      </c>
      <c r="AA183" s="257" t="s">
        <v>10</v>
      </c>
      <c r="AB183" s="86"/>
      <c r="AC183" s="86"/>
      <c r="AD183" s="329">
        <v>2</v>
      </c>
      <c r="AE183" s="87" t="str">
        <f t="shared" si="8"/>
        <v xml:space="preserve">Karp, John </v>
      </c>
      <c r="AG183" s="87">
        <f t="shared" si="9"/>
        <v>1594</v>
      </c>
    </row>
    <row r="184" spans="1:33" s="87" customFormat="1" ht="16">
      <c r="A184" s="126"/>
      <c r="B184" s="332">
        <v>90824</v>
      </c>
      <c r="C184" s="333"/>
      <c r="D184" s="16" t="s">
        <v>57</v>
      </c>
      <c r="E184" s="68">
        <f>IF(G185&lt;0,"L",IF(G185&gt;0,"W", ))</f>
        <v>0</v>
      </c>
      <c r="F184" s="238">
        <f>-L180</f>
        <v>0</v>
      </c>
      <c r="G184" s="258">
        <f>-M180</f>
        <v>0</v>
      </c>
      <c r="H184" s="68">
        <f>IF(J185&lt;0,"L",IF(J185&gt;0,"W", ))</f>
        <v>0</v>
      </c>
      <c r="I184" s="238">
        <f>-L182</f>
        <v>0</v>
      </c>
      <c r="J184" s="258">
        <f>-M182</f>
        <v>0</v>
      </c>
      <c r="K184" s="236"/>
      <c r="L184" s="237"/>
      <c r="M184" s="237"/>
      <c r="N184" s="68">
        <f>IF(P185&lt;0,"L",IF(P185&gt;0,"W", ))</f>
        <v>0</v>
      </c>
      <c r="O184" s="238">
        <f>IF($H205&gt;$I205,$I205,-$H205)</f>
        <v>0</v>
      </c>
      <c r="P184" s="240">
        <f>IF($H206&gt;$I206,$I206,-$H206)</f>
        <v>0</v>
      </c>
      <c r="Q184" s="259">
        <f>IF(E184="W",2, )</f>
        <v>0</v>
      </c>
      <c r="R184" s="258">
        <f>IF(G185&lt;0, 1, )</f>
        <v>0</v>
      </c>
      <c r="S184" s="132">
        <f>IF(H184="W",2, )</f>
        <v>0</v>
      </c>
      <c r="T184" s="243">
        <f>IF(J185&lt;0, 1, )</f>
        <v>0</v>
      </c>
      <c r="U184" s="241"/>
      <c r="V184" s="242"/>
      <c r="W184" s="132">
        <f>IF(N184="W",2, )</f>
        <v>0</v>
      </c>
      <c r="X184" s="243">
        <f>IF(P185&lt;0, 1, )</f>
        <v>0</v>
      </c>
      <c r="Y184" s="71">
        <f>SUM(Q184:X184)</f>
        <v>0</v>
      </c>
      <c r="Z184" s="244"/>
      <c r="AA184" s="245"/>
      <c r="AB184" s="77"/>
      <c r="AC184" s="77"/>
      <c r="AD184" s="329"/>
      <c r="AE184" s="87">
        <f t="shared" si="8"/>
        <v>90824</v>
      </c>
      <c r="AG184" s="128" t="str">
        <f t="shared" si="9"/>
        <v>none</v>
      </c>
    </row>
    <row r="185" spans="1:33" s="87" customFormat="1" ht="16">
      <c r="A185" s="125" t="s">
        <v>4</v>
      </c>
      <c r="B185" s="51" t="s">
        <v>201</v>
      </c>
      <c r="C185" s="41"/>
      <c r="D185" s="334">
        <v>1356</v>
      </c>
      <c r="E185" s="72">
        <f>-K181</f>
        <v>0</v>
      </c>
      <c r="F185" s="260">
        <f>-L181</f>
        <v>0</v>
      </c>
      <c r="G185" s="243">
        <f>-M181</f>
        <v>0</v>
      </c>
      <c r="H185" s="72">
        <f>-K183</f>
        <v>0</v>
      </c>
      <c r="I185" s="260">
        <f>-L183</f>
        <v>0</v>
      </c>
      <c r="J185" s="243">
        <f>-M183</f>
        <v>0</v>
      </c>
      <c r="K185" s="249"/>
      <c r="L185" s="250"/>
      <c r="M185" s="250"/>
      <c r="N185" s="251">
        <f>IF($H207&gt;$I207,$I207,-$H207)</f>
        <v>0</v>
      </c>
      <c r="O185" s="252">
        <f>IF($H208&gt;$I208,$I208,-$H208)</f>
        <v>0</v>
      </c>
      <c r="P185" s="253">
        <f>IF($H209&gt;$I209,$I209,-$H209)</f>
        <v>0</v>
      </c>
      <c r="Q185" s="144"/>
      <c r="R185" s="125"/>
      <c r="S185" s="103"/>
      <c r="T185" s="125"/>
      <c r="U185" s="254"/>
      <c r="V185" s="255"/>
      <c r="W185" s="103"/>
      <c r="X185" s="125"/>
      <c r="Y185" s="86"/>
      <c r="Z185" s="256" t="s">
        <v>10</v>
      </c>
      <c r="AA185" s="257" t="s">
        <v>10</v>
      </c>
      <c r="AB185" s="86"/>
      <c r="AC185" s="86"/>
      <c r="AD185" s="329">
        <v>3</v>
      </c>
      <c r="AE185" s="87" t="str">
        <f t="shared" si="8"/>
        <v xml:space="preserve">Johnson, Mark </v>
      </c>
      <c r="AG185" s="87">
        <f t="shared" si="9"/>
        <v>1356</v>
      </c>
    </row>
    <row r="186" spans="1:33" s="87" customFormat="1" ht="16">
      <c r="A186" s="126"/>
      <c r="B186" s="332">
        <v>91918</v>
      </c>
      <c r="C186" s="333"/>
      <c r="D186" s="16" t="s">
        <v>50</v>
      </c>
      <c r="E186" s="68">
        <f>IF(G187&lt;0,"L",IF(G187&gt;0,"W", ))</f>
        <v>0</v>
      </c>
      <c r="F186" s="238">
        <f>-O180</f>
        <v>0</v>
      </c>
      <c r="G186" s="261">
        <f>-P180</f>
        <v>0</v>
      </c>
      <c r="H186" s="68">
        <f>IF(J187&lt;0,"L",IF(J187&gt;0,"W", ))</f>
        <v>0</v>
      </c>
      <c r="I186" s="238">
        <f>-O182</f>
        <v>0</v>
      </c>
      <c r="J186" s="258">
        <f>-P182</f>
        <v>0</v>
      </c>
      <c r="K186" s="68">
        <f>IF(M187&lt;0,"L",IF(M187&gt;0,"W", ))</f>
        <v>0</v>
      </c>
      <c r="L186" s="238">
        <f>-O184</f>
        <v>0</v>
      </c>
      <c r="M186" s="258">
        <f>-P184</f>
        <v>0</v>
      </c>
      <c r="N186" s="236"/>
      <c r="O186" s="237"/>
      <c r="P186" s="262"/>
      <c r="Q186" s="132">
        <f>IF(E186="W",2, )</f>
        <v>0</v>
      </c>
      <c r="R186" s="150">
        <f>IF(E186="L",1, )</f>
        <v>0</v>
      </c>
      <c r="S186" s="132">
        <f>IF(H186="W",2, )</f>
        <v>0</v>
      </c>
      <c r="T186" s="243">
        <f>IF(J187&lt;0, 1, )</f>
        <v>0</v>
      </c>
      <c r="U186" s="132">
        <f>IF(K186="W",2, )</f>
        <v>0</v>
      </c>
      <c r="V186" s="243">
        <f>IF(M187&lt;0, 1, )</f>
        <v>0</v>
      </c>
      <c r="W186" s="241"/>
      <c r="X186" s="242"/>
      <c r="Y186" s="238">
        <f>SUM(Q186:X186)</f>
        <v>0</v>
      </c>
      <c r="Z186" s="244"/>
      <c r="AA186" s="245"/>
      <c r="AB186" s="77"/>
      <c r="AC186" s="77"/>
      <c r="AD186" s="329"/>
      <c r="AE186" s="87">
        <f t="shared" si="8"/>
        <v>91918</v>
      </c>
      <c r="AG186" s="128" t="str">
        <f t="shared" si="9"/>
        <v>E.C. Sports</v>
      </c>
    </row>
    <row r="187" spans="1:33" s="87" customFormat="1" ht="16">
      <c r="A187" s="125" t="s">
        <v>5</v>
      </c>
      <c r="B187" s="51" t="s">
        <v>29</v>
      </c>
      <c r="C187" s="41"/>
      <c r="D187" s="334">
        <v>769</v>
      </c>
      <c r="E187" s="266">
        <f>-N181</f>
        <v>0</v>
      </c>
      <c r="F187" s="267">
        <f>-O181</f>
        <v>0</v>
      </c>
      <c r="G187" s="268">
        <f>-P181</f>
        <v>0</v>
      </c>
      <c r="H187" s="330">
        <f>-N183</f>
        <v>0</v>
      </c>
      <c r="I187" s="267">
        <f>-O183</f>
        <v>0</v>
      </c>
      <c r="J187" s="109">
        <f>-P183</f>
        <v>0</v>
      </c>
      <c r="K187" s="330">
        <f>-N185</f>
        <v>0</v>
      </c>
      <c r="L187" s="267">
        <f>-O185</f>
        <v>0</v>
      </c>
      <c r="M187" s="109">
        <f>-P185</f>
        <v>0</v>
      </c>
      <c r="N187" s="249"/>
      <c r="O187" s="250"/>
      <c r="P187" s="269"/>
      <c r="Q187" s="103"/>
      <c r="R187" s="125"/>
      <c r="S187" s="103"/>
      <c r="T187" s="125"/>
      <c r="U187" s="103"/>
      <c r="V187" s="125"/>
      <c r="W187" s="254"/>
      <c r="X187" s="255"/>
      <c r="Y187" s="331"/>
      <c r="Z187" s="256" t="s">
        <v>10</v>
      </c>
      <c r="AA187" s="257" t="s">
        <v>10</v>
      </c>
      <c r="AB187" s="86"/>
      <c r="AC187" s="86"/>
      <c r="AD187" s="329">
        <v>4</v>
      </c>
      <c r="AE187" s="87" t="str">
        <f t="shared" si="8"/>
        <v xml:space="preserve">Ruan, Cynthia </v>
      </c>
      <c r="AG187" s="87">
        <f t="shared" si="9"/>
        <v>769</v>
      </c>
    </row>
    <row r="188" spans="1:33" s="87" customFormat="1" ht="16">
      <c r="X188" s="329"/>
      <c r="AD188" s="329"/>
    </row>
    <row r="189" spans="1:33" s="87" customFormat="1" ht="16">
      <c r="H189" s="128" t="s">
        <v>1</v>
      </c>
      <c r="I189" s="329">
        <f>D179</f>
        <v>5</v>
      </c>
      <c r="J189" s="329"/>
      <c r="K189" s="329"/>
      <c r="L189" s="329"/>
      <c r="Y189" s="103"/>
      <c r="Z189" s="103"/>
      <c r="AA189" s="103"/>
      <c r="AB189" s="329"/>
    </row>
    <row r="190" spans="1:33" s="87" customFormat="1" ht="19" customHeight="1">
      <c r="A190" s="68">
        <v>1</v>
      </c>
      <c r="B190" s="130"/>
      <c r="C190" s="131"/>
      <c r="D190" s="131"/>
      <c r="E190" s="131"/>
      <c r="F190" s="131"/>
      <c r="G190" s="131"/>
      <c r="H190" s="270" t="s">
        <v>11</v>
      </c>
      <c r="I190" s="271"/>
      <c r="J190" s="68"/>
      <c r="K190" s="238"/>
      <c r="L190" s="238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258"/>
      <c r="AB190" s="71"/>
    </row>
    <row r="191" spans="1:33" s="87" customFormat="1" ht="19" customHeight="1">
      <c r="A191" s="72"/>
      <c r="B191" s="78"/>
      <c r="C191" s="79"/>
      <c r="D191" s="79"/>
      <c r="E191" s="79"/>
      <c r="F191" s="79"/>
      <c r="G191" s="79"/>
      <c r="H191" s="272" t="s">
        <v>11</v>
      </c>
      <c r="I191" s="273"/>
      <c r="J191" s="72"/>
      <c r="K191" s="328"/>
      <c r="L191" s="328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243"/>
      <c r="AB191" s="77"/>
    </row>
    <row r="192" spans="1:33" s="87" customFormat="1" ht="19" customHeight="1">
      <c r="A192" s="72" t="s">
        <v>2</v>
      </c>
      <c r="B192" s="78" t="str">
        <f>B181</f>
        <v xml:space="preserve">Deane, Matthew </v>
      </c>
      <c r="C192" s="79"/>
      <c r="D192" s="79"/>
      <c r="E192" s="429">
        <f>$D181</f>
        <v>1824</v>
      </c>
      <c r="F192" s="435"/>
      <c r="G192" s="79"/>
      <c r="H192" s="272" t="s">
        <v>11</v>
      </c>
      <c r="I192" s="273"/>
      <c r="J192" s="80" t="str">
        <f>$B185</f>
        <v xml:space="preserve">Johnson, Mark </v>
      </c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429">
        <f>$D185</f>
        <v>1356</v>
      </c>
      <c r="Z192" s="435"/>
      <c r="AA192" s="243"/>
      <c r="AB192" s="77" t="s">
        <v>4</v>
      </c>
    </row>
    <row r="193" spans="1:28" s="87" customFormat="1" ht="19" customHeight="1">
      <c r="A193" s="72"/>
      <c r="B193" s="78"/>
      <c r="C193" s="79"/>
      <c r="D193" s="79"/>
      <c r="E193" s="79"/>
      <c r="F193" s="79"/>
      <c r="G193" s="79"/>
      <c r="H193" s="272" t="s">
        <v>11</v>
      </c>
      <c r="I193" s="273"/>
      <c r="J193" s="80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243"/>
      <c r="AB193" s="77"/>
    </row>
    <row r="194" spans="1:28" s="87" customFormat="1" ht="19" customHeight="1">
      <c r="A194" s="330"/>
      <c r="B194" s="142"/>
      <c r="C194" s="143"/>
      <c r="D194" s="143"/>
      <c r="E194" s="143"/>
      <c r="F194" s="143"/>
      <c r="G194" s="143"/>
      <c r="H194" s="274" t="s">
        <v>11</v>
      </c>
      <c r="I194" s="275"/>
      <c r="J194" s="144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9"/>
      <c r="AB194" s="86"/>
    </row>
    <row r="195" spans="1:28" s="87" customFormat="1" ht="19" customHeight="1">
      <c r="A195" s="68">
        <v>2</v>
      </c>
      <c r="B195" s="130"/>
      <c r="C195" s="131"/>
      <c r="D195" s="131"/>
      <c r="E195" s="131"/>
      <c r="F195" s="131"/>
      <c r="G195" s="131"/>
      <c r="H195" s="270" t="s">
        <v>11</v>
      </c>
      <c r="I195" s="271"/>
      <c r="J195" s="72"/>
      <c r="K195" s="328"/>
      <c r="L195" s="328"/>
      <c r="M195" s="81"/>
      <c r="N195" s="81"/>
      <c r="O195" s="81"/>
      <c r="P195" s="81"/>
      <c r="Q195" s="81"/>
      <c r="R195" s="81"/>
      <c r="S195" s="81"/>
      <c r="T195" s="81"/>
      <c r="AA195" s="329"/>
      <c r="AB195" s="71"/>
    </row>
    <row r="196" spans="1:28" s="87" customFormat="1" ht="19" customHeight="1">
      <c r="A196" s="72"/>
      <c r="B196" s="78"/>
      <c r="C196" s="79"/>
      <c r="D196" s="79"/>
      <c r="E196" s="79"/>
      <c r="F196" s="79"/>
      <c r="G196" s="79"/>
      <c r="H196" s="272" t="s">
        <v>11</v>
      </c>
      <c r="I196" s="273"/>
      <c r="J196" s="72"/>
      <c r="K196" s="328"/>
      <c r="L196" s="328"/>
      <c r="M196" s="81"/>
      <c r="N196" s="81"/>
      <c r="O196" s="81"/>
      <c r="P196" s="81"/>
      <c r="Q196" s="81"/>
      <c r="R196" s="81"/>
      <c r="S196" s="81"/>
      <c r="T196" s="81"/>
      <c r="AA196" s="329"/>
      <c r="AB196" s="77"/>
    </row>
    <row r="197" spans="1:28" s="87" customFormat="1" ht="19" customHeight="1">
      <c r="A197" s="72" t="s">
        <v>3</v>
      </c>
      <c r="B197" s="78" t="str">
        <f>$B183</f>
        <v xml:space="preserve">Karp, John </v>
      </c>
      <c r="C197" s="79"/>
      <c r="D197" s="79"/>
      <c r="E197" s="429">
        <f>$D183</f>
        <v>1594</v>
      </c>
      <c r="F197" s="435"/>
      <c r="G197" s="79"/>
      <c r="H197" s="272" t="s">
        <v>11</v>
      </c>
      <c r="I197" s="273"/>
      <c r="J197" s="80" t="str">
        <f>$B187</f>
        <v xml:space="preserve">Ruan, Cynthia </v>
      </c>
      <c r="K197" s="81"/>
      <c r="L197" s="81"/>
      <c r="Y197" s="436">
        <f>$D187</f>
        <v>769</v>
      </c>
      <c r="Z197" s="437"/>
      <c r="AA197" s="329"/>
      <c r="AB197" s="77" t="s">
        <v>5</v>
      </c>
    </row>
    <row r="198" spans="1:28" s="87" customFormat="1" ht="19" customHeight="1">
      <c r="A198" s="72"/>
      <c r="B198" s="78"/>
      <c r="C198" s="79"/>
      <c r="D198" s="79"/>
      <c r="E198" s="79"/>
      <c r="F198" s="79"/>
      <c r="G198" s="79"/>
      <c r="H198" s="272" t="s">
        <v>11</v>
      </c>
      <c r="I198" s="273"/>
      <c r="J198" s="80"/>
      <c r="K198" s="81"/>
      <c r="L198" s="81"/>
      <c r="AA198" s="329"/>
      <c r="AB198" s="77"/>
    </row>
    <row r="199" spans="1:28" s="87" customFormat="1" ht="19" customHeight="1">
      <c r="A199" s="330"/>
      <c r="B199" s="142"/>
      <c r="C199" s="143"/>
      <c r="D199" s="143"/>
      <c r="E199" s="143"/>
      <c r="F199" s="143"/>
      <c r="G199" s="143"/>
      <c r="H199" s="274" t="s">
        <v>11</v>
      </c>
      <c r="I199" s="275"/>
      <c r="J199" s="144"/>
      <c r="K199" s="81"/>
      <c r="L199" s="81"/>
      <c r="Y199" s="103"/>
      <c r="Z199" s="103"/>
      <c r="AA199" s="331"/>
      <c r="AB199" s="86"/>
    </row>
    <row r="200" spans="1:28" s="87" customFormat="1" ht="19" customHeight="1">
      <c r="A200" s="68">
        <v>3</v>
      </c>
      <c r="B200" s="130"/>
      <c r="C200" s="131"/>
      <c r="D200" s="131"/>
      <c r="E200" s="131"/>
      <c r="F200" s="131"/>
      <c r="G200" s="131"/>
      <c r="H200" s="270" t="s">
        <v>11</v>
      </c>
      <c r="I200" s="271"/>
      <c r="J200" s="68"/>
      <c r="K200" s="238"/>
      <c r="L200" s="238"/>
      <c r="M200" s="132"/>
      <c r="N200" s="132"/>
      <c r="O200" s="132"/>
      <c r="P200" s="132"/>
      <c r="Q200" s="132"/>
      <c r="R200" s="132"/>
      <c r="S200" s="132"/>
      <c r="T200" s="132"/>
      <c r="AA200" s="329"/>
      <c r="AB200" s="71"/>
    </row>
    <row r="201" spans="1:28" s="87" customFormat="1" ht="19" customHeight="1">
      <c r="A201" s="72"/>
      <c r="B201" s="78"/>
      <c r="C201" s="79"/>
      <c r="D201" s="79"/>
      <c r="E201" s="79"/>
      <c r="F201" s="79"/>
      <c r="G201" s="79"/>
      <c r="H201" s="272" t="s">
        <v>11</v>
      </c>
      <c r="I201" s="273"/>
      <c r="J201" s="72"/>
      <c r="K201" s="328"/>
      <c r="L201" s="328"/>
      <c r="M201" s="81"/>
      <c r="N201" s="81"/>
      <c r="O201" s="81"/>
      <c r="P201" s="81"/>
      <c r="Q201" s="81"/>
      <c r="R201" s="81"/>
      <c r="S201" s="81"/>
      <c r="T201" s="81"/>
      <c r="AA201" s="329"/>
      <c r="AB201" s="77"/>
    </row>
    <row r="202" spans="1:28" s="87" customFormat="1" ht="19" customHeight="1">
      <c r="A202" s="72" t="s">
        <v>2</v>
      </c>
      <c r="B202" s="78" t="str">
        <f>B181</f>
        <v xml:space="preserve">Deane, Matthew </v>
      </c>
      <c r="C202" s="79"/>
      <c r="D202" s="79"/>
      <c r="E202" s="429">
        <f>$D181</f>
        <v>1824</v>
      </c>
      <c r="F202" s="435"/>
      <c r="G202" s="79"/>
      <c r="H202" s="272" t="s">
        <v>11</v>
      </c>
      <c r="I202" s="273"/>
      <c r="J202" s="78" t="str">
        <f>$B183</f>
        <v xml:space="preserve">Karp, John </v>
      </c>
      <c r="K202" s="81"/>
      <c r="L202" s="81"/>
      <c r="Y202" s="429">
        <f>$D183</f>
        <v>1594</v>
      </c>
      <c r="Z202" s="435"/>
      <c r="AA202" s="329"/>
      <c r="AB202" s="77" t="s">
        <v>3</v>
      </c>
    </row>
    <row r="203" spans="1:28" s="87" customFormat="1" ht="19" customHeight="1">
      <c r="A203" s="72"/>
      <c r="B203" s="78"/>
      <c r="C203" s="79"/>
      <c r="D203" s="79"/>
      <c r="E203" s="79"/>
      <c r="F203" s="79"/>
      <c r="G203" s="79"/>
      <c r="H203" s="272" t="s">
        <v>11</v>
      </c>
      <c r="I203" s="273"/>
      <c r="J203" s="80"/>
      <c r="K203" s="81"/>
      <c r="L203" s="81"/>
      <c r="AA203" s="329"/>
      <c r="AB203" s="77"/>
    </row>
    <row r="204" spans="1:28" s="87" customFormat="1" ht="19" customHeight="1">
      <c r="A204" s="330"/>
      <c r="B204" s="142"/>
      <c r="C204" s="143"/>
      <c r="D204" s="143"/>
      <c r="E204" s="143"/>
      <c r="F204" s="143"/>
      <c r="G204" s="143"/>
      <c r="H204" s="274" t="s">
        <v>11</v>
      </c>
      <c r="I204" s="275"/>
      <c r="J204" s="144"/>
      <c r="K204" s="81"/>
      <c r="L204" s="81"/>
      <c r="Y204" s="103"/>
      <c r="Z204" s="103"/>
      <c r="AA204" s="331"/>
      <c r="AB204" s="86"/>
    </row>
    <row r="205" spans="1:28" s="87" customFormat="1" ht="19" customHeight="1">
      <c r="A205" s="68">
        <v>4</v>
      </c>
      <c r="B205" s="130"/>
      <c r="C205" s="131"/>
      <c r="D205" s="131"/>
      <c r="E205" s="131"/>
      <c r="F205" s="131"/>
      <c r="G205" s="131"/>
      <c r="H205" s="270" t="s">
        <v>11</v>
      </c>
      <c r="I205" s="271"/>
      <c r="J205" s="68"/>
      <c r="K205" s="238"/>
      <c r="L205" s="238"/>
      <c r="M205" s="132"/>
      <c r="N205" s="132"/>
      <c r="O205" s="132"/>
      <c r="P205" s="132"/>
      <c r="Q205" s="132"/>
      <c r="R205" s="132"/>
      <c r="S205" s="132"/>
      <c r="T205" s="132"/>
      <c r="AA205" s="329"/>
      <c r="AB205" s="71"/>
    </row>
    <row r="206" spans="1:28" s="87" customFormat="1" ht="19" customHeight="1">
      <c r="A206" s="72"/>
      <c r="B206" s="78"/>
      <c r="C206" s="79"/>
      <c r="D206" s="79"/>
      <c r="E206" s="79"/>
      <c r="F206" s="79"/>
      <c r="G206" s="79"/>
      <c r="H206" s="272" t="s">
        <v>11</v>
      </c>
      <c r="I206" s="273"/>
      <c r="J206" s="72"/>
      <c r="K206" s="328"/>
      <c r="L206" s="328"/>
      <c r="M206" s="81"/>
      <c r="N206" s="81"/>
      <c r="O206" s="81"/>
      <c r="P206" s="81"/>
      <c r="Q206" s="81"/>
      <c r="R206" s="81"/>
      <c r="S206" s="81"/>
      <c r="T206" s="81"/>
      <c r="AA206" s="329"/>
      <c r="AB206" s="77"/>
    </row>
    <row r="207" spans="1:28" s="87" customFormat="1" ht="19" customHeight="1">
      <c r="A207" s="72" t="s">
        <v>4</v>
      </c>
      <c r="B207" s="78" t="str">
        <f>B185</f>
        <v xml:space="preserve">Johnson, Mark </v>
      </c>
      <c r="C207" s="79"/>
      <c r="D207" s="79"/>
      <c r="E207" s="429">
        <f>$D185</f>
        <v>1356</v>
      </c>
      <c r="F207" s="435"/>
      <c r="G207" s="79"/>
      <c r="H207" s="272" t="s">
        <v>11</v>
      </c>
      <c r="I207" s="273"/>
      <c r="J207" s="80" t="str">
        <f>$B187</f>
        <v xml:space="preserve">Ruan, Cynthia </v>
      </c>
      <c r="K207" s="81"/>
      <c r="L207" s="81"/>
      <c r="Y207" s="436">
        <f>$D187</f>
        <v>769</v>
      </c>
      <c r="Z207" s="437"/>
      <c r="AA207" s="329"/>
      <c r="AB207" s="77" t="s">
        <v>5</v>
      </c>
    </row>
    <row r="208" spans="1:28" s="87" customFormat="1" ht="19" customHeight="1">
      <c r="A208" s="72"/>
      <c r="B208" s="78"/>
      <c r="C208" s="79"/>
      <c r="D208" s="79"/>
      <c r="E208" s="79"/>
      <c r="F208" s="79"/>
      <c r="G208" s="79"/>
      <c r="H208" s="272" t="s">
        <v>11</v>
      </c>
      <c r="I208" s="273"/>
      <c r="J208" s="80"/>
      <c r="K208" s="81"/>
      <c r="L208" s="81"/>
      <c r="AA208" s="329"/>
      <c r="AB208" s="77"/>
    </row>
    <row r="209" spans="1:33" s="87" customFormat="1" ht="19" customHeight="1">
      <c r="A209" s="330"/>
      <c r="B209" s="142"/>
      <c r="C209" s="143"/>
      <c r="D209" s="143"/>
      <c r="E209" s="143"/>
      <c r="F209" s="143"/>
      <c r="G209" s="143"/>
      <c r="H209" s="274" t="s">
        <v>11</v>
      </c>
      <c r="I209" s="275"/>
      <c r="J209" s="144"/>
      <c r="K209" s="81"/>
      <c r="L209" s="81"/>
      <c r="Y209" s="103"/>
      <c r="Z209" s="103"/>
      <c r="AA209" s="331"/>
      <c r="AB209" s="86"/>
    </row>
    <row r="210" spans="1:33" s="87" customFormat="1" ht="18" customHeight="1">
      <c r="A210" s="68">
        <v>5</v>
      </c>
      <c r="B210" s="130"/>
      <c r="C210" s="131"/>
      <c r="D210" s="131"/>
      <c r="E210" s="131"/>
      <c r="F210" s="131"/>
      <c r="G210" s="131"/>
      <c r="H210" s="270" t="s">
        <v>11</v>
      </c>
      <c r="I210" s="271"/>
      <c r="J210" s="68"/>
      <c r="K210" s="238"/>
      <c r="L210" s="238"/>
      <c r="M210" s="132"/>
      <c r="N210" s="132"/>
      <c r="O210" s="132"/>
      <c r="P210" s="132"/>
      <c r="Q210" s="132"/>
      <c r="R210" s="132"/>
      <c r="S210" s="132"/>
      <c r="T210" s="132"/>
      <c r="AA210" s="329"/>
      <c r="AB210" s="71"/>
    </row>
    <row r="211" spans="1:33" s="87" customFormat="1" ht="18" customHeight="1">
      <c r="A211" s="72"/>
      <c r="B211" s="78"/>
      <c r="C211" s="79"/>
      <c r="D211" s="79"/>
      <c r="E211" s="79"/>
      <c r="F211" s="79"/>
      <c r="G211" s="79"/>
      <c r="H211" s="272" t="s">
        <v>11</v>
      </c>
      <c r="I211" s="273"/>
      <c r="J211" s="72"/>
      <c r="K211" s="328"/>
      <c r="L211" s="328"/>
      <c r="M211" s="81"/>
      <c r="N211" s="81"/>
      <c r="O211" s="81"/>
      <c r="P211" s="81"/>
      <c r="Q211" s="81"/>
      <c r="R211" s="81"/>
      <c r="S211" s="81"/>
      <c r="T211" s="81"/>
      <c r="AA211" s="329"/>
      <c r="AB211" s="77"/>
    </row>
    <row r="212" spans="1:33" s="87" customFormat="1" ht="18" customHeight="1">
      <c r="A212" s="72" t="s">
        <v>2</v>
      </c>
      <c r="B212" s="78" t="str">
        <f>B181</f>
        <v xml:space="preserve">Deane, Matthew </v>
      </c>
      <c r="C212" s="79"/>
      <c r="D212" s="79"/>
      <c r="E212" s="429">
        <f>$D181</f>
        <v>1824</v>
      </c>
      <c r="F212" s="435"/>
      <c r="G212" s="79"/>
      <c r="H212" s="272" t="s">
        <v>11</v>
      </c>
      <c r="I212" s="273"/>
      <c r="J212" s="80" t="str">
        <f>$B187</f>
        <v xml:space="preserve">Ruan, Cynthia </v>
      </c>
      <c r="K212" s="81"/>
      <c r="L212" s="81"/>
      <c r="Y212" s="436">
        <f>$D187</f>
        <v>769</v>
      </c>
      <c r="Z212" s="437"/>
      <c r="AA212" s="329"/>
      <c r="AB212" s="77" t="s">
        <v>5</v>
      </c>
    </row>
    <row r="213" spans="1:33" s="87" customFormat="1" ht="18" customHeight="1">
      <c r="A213" s="72"/>
      <c r="B213" s="78"/>
      <c r="C213" s="79"/>
      <c r="D213" s="79"/>
      <c r="E213" s="79"/>
      <c r="F213" s="79"/>
      <c r="G213" s="79"/>
      <c r="H213" s="272" t="s">
        <v>11</v>
      </c>
      <c r="I213" s="273"/>
      <c r="J213" s="80"/>
      <c r="K213" s="81"/>
      <c r="L213" s="81"/>
      <c r="AA213" s="329"/>
      <c r="AB213" s="77"/>
    </row>
    <row r="214" spans="1:33" s="87" customFormat="1" ht="18" customHeight="1">
      <c r="A214" s="330"/>
      <c r="B214" s="142"/>
      <c r="C214" s="143"/>
      <c r="D214" s="143"/>
      <c r="E214" s="143"/>
      <c r="F214" s="143"/>
      <c r="G214" s="143"/>
      <c r="H214" s="274" t="s">
        <v>11</v>
      </c>
      <c r="I214" s="275"/>
      <c r="J214" s="144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331"/>
      <c r="AB214" s="86"/>
    </row>
    <row r="215" spans="1:33" s="87" customFormat="1" ht="18" customHeight="1">
      <c r="A215" s="68">
        <v>6</v>
      </c>
      <c r="B215" s="130"/>
      <c r="C215" s="131"/>
      <c r="D215" s="131"/>
      <c r="E215" s="131"/>
      <c r="F215" s="131"/>
      <c r="G215" s="131"/>
      <c r="H215" s="270" t="s">
        <v>11</v>
      </c>
      <c r="I215" s="271"/>
      <c r="J215" s="72"/>
      <c r="K215" s="328"/>
      <c r="L215" s="328"/>
      <c r="M215" s="81"/>
      <c r="N215" s="81"/>
      <c r="O215" s="81"/>
      <c r="P215" s="81"/>
      <c r="Q215" s="81"/>
      <c r="R215" s="81"/>
      <c r="S215" s="81"/>
      <c r="T215" s="81"/>
      <c r="AA215" s="329"/>
      <c r="AB215" s="77"/>
    </row>
    <row r="216" spans="1:33" s="87" customFormat="1" ht="18" customHeight="1">
      <c r="A216" s="72"/>
      <c r="B216" s="78"/>
      <c r="C216" s="79"/>
      <c r="D216" s="79"/>
      <c r="E216" s="79"/>
      <c r="F216" s="79"/>
      <c r="G216" s="79"/>
      <c r="H216" s="272" t="s">
        <v>11</v>
      </c>
      <c r="I216" s="273"/>
      <c r="J216" s="72"/>
      <c r="K216" s="328"/>
      <c r="L216" s="328"/>
      <c r="M216" s="81"/>
      <c r="N216" s="81"/>
      <c r="O216" s="81"/>
      <c r="P216" s="81"/>
      <c r="Q216" s="81"/>
      <c r="R216" s="81"/>
      <c r="S216" s="81"/>
      <c r="T216" s="81"/>
      <c r="AA216" s="329"/>
      <c r="AB216" s="77"/>
    </row>
    <row r="217" spans="1:33" s="87" customFormat="1" ht="18" customHeight="1">
      <c r="A217" s="72" t="s">
        <v>3</v>
      </c>
      <c r="B217" s="78" t="str">
        <f>$B183</f>
        <v xml:space="preserve">Karp, John </v>
      </c>
      <c r="C217" s="79"/>
      <c r="D217" s="79"/>
      <c r="E217" s="429">
        <f>$D183</f>
        <v>1594</v>
      </c>
      <c r="F217" s="435"/>
      <c r="G217" s="79"/>
      <c r="H217" s="272" t="s">
        <v>11</v>
      </c>
      <c r="I217" s="273"/>
      <c r="J217" s="80" t="str">
        <f>$B185</f>
        <v xml:space="preserve">Johnson, Mark </v>
      </c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429">
        <f>$D185</f>
        <v>1356</v>
      </c>
      <c r="Z217" s="435"/>
      <c r="AA217" s="243"/>
      <c r="AB217" s="77" t="s">
        <v>4</v>
      </c>
    </row>
    <row r="218" spans="1:33" s="87" customFormat="1" ht="18" customHeight="1">
      <c r="A218" s="72"/>
      <c r="B218" s="78"/>
      <c r="C218" s="79"/>
      <c r="D218" s="79"/>
      <c r="E218" s="79"/>
      <c r="F218" s="79"/>
      <c r="G218" s="79"/>
      <c r="H218" s="272" t="s">
        <v>11</v>
      </c>
      <c r="I218" s="273"/>
      <c r="J218" s="80"/>
      <c r="K218" s="81"/>
      <c r="L218" s="81"/>
      <c r="AA218" s="329"/>
      <c r="AB218" s="77"/>
    </row>
    <row r="219" spans="1:33" s="87" customFormat="1" ht="18" customHeight="1">
      <c r="A219" s="330"/>
      <c r="B219" s="142"/>
      <c r="C219" s="143"/>
      <c r="D219" s="143"/>
      <c r="E219" s="143"/>
      <c r="F219" s="143"/>
      <c r="G219" s="143"/>
      <c r="H219" s="274" t="s">
        <v>11</v>
      </c>
      <c r="I219" s="275"/>
      <c r="J219" s="144"/>
      <c r="K219" s="103"/>
      <c r="L219" s="103"/>
      <c r="M219" s="103"/>
      <c r="N219" s="103"/>
      <c r="O219" s="103"/>
      <c r="P219" s="103"/>
      <c r="Q219" s="103"/>
      <c r="Y219" s="103"/>
      <c r="Z219" s="103"/>
      <c r="AA219" s="331"/>
      <c r="AB219" s="86"/>
    </row>
    <row r="221" spans="1:33" ht="16" customHeight="1">
      <c r="B221" s="2" t="str">
        <f>B177</f>
        <v>Under 2000 RR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438" t="str">
        <f>Y$1</f>
        <v>Jul 18-19, 2015</v>
      </c>
      <c r="Z221" s="438"/>
      <c r="AA221" s="438"/>
      <c r="AB221" s="438"/>
    </row>
    <row r="222" spans="1:33" ht="16" customHeight="1">
      <c r="B222" s="5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6"/>
    </row>
    <row r="223" spans="1:33">
      <c r="B223" s="5" t="s">
        <v>1</v>
      </c>
      <c r="C223" s="5"/>
      <c r="D223" s="7">
        <v>6</v>
      </c>
      <c r="E223" s="8" t="s">
        <v>2</v>
      </c>
      <c r="F223" s="8"/>
      <c r="G223" s="8"/>
      <c r="H223" s="8" t="s">
        <v>3</v>
      </c>
      <c r="I223" s="8"/>
      <c r="J223" s="8"/>
      <c r="K223" s="8" t="s">
        <v>4</v>
      </c>
      <c r="L223" s="8"/>
      <c r="M223" s="8"/>
      <c r="N223" s="8" t="s">
        <v>5</v>
      </c>
      <c r="O223" s="8"/>
      <c r="P223" s="8"/>
      <c r="Q223" s="9" t="s">
        <v>2</v>
      </c>
      <c r="R223" s="10"/>
      <c r="S223" s="9" t="s">
        <v>3</v>
      </c>
      <c r="T223" s="10"/>
      <c r="U223" s="9" t="s">
        <v>4</v>
      </c>
      <c r="V223" s="10"/>
      <c r="W223" s="9" t="s">
        <v>5</v>
      </c>
      <c r="X223" s="10"/>
      <c r="Y223" s="6" t="s">
        <v>6</v>
      </c>
      <c r="Z223" s="11" t="s">
        <v>7</v>
      </c>
      <c r="AA223" s="12" t="s">
        <v>8</v>
      </c>
      <c r="AB223" s="13" t="s">
        <v>9</v>
      </c>
      <c r="AC223" s="13" t="s">
        <v>16</v>
      </c>
    </row>
    <row r="224" spans="1:33" s="87" customFormat="1" ht="16">
      <c r="B224" s="14">
        <v>88793</v>
      </c>
      <c r="C224" s="15"/>
      <c r="D224" s="16" t="s">
        <v>48</v>
      </c>
      <c r="E224" s="236"/>
      <c r="F224" s="237"/>
      <c r="G224" s="237"/>
      <c r="H224" s="68">
        <f>IF(J225&lt;0,"L",IF(J225&gt;0,"W", ))</f>
        <v>0</v>
      </c>
      <c r="I224" s="238">
        <f>IF($H244&gt;$I244,$I244,-$H244)</f>
        <v>0</v>
      </c>
      <c r="J224" s="239">
        <f>IF($H245&gt;$I245,$I245,-$H245)</f>
        <v>0</v>
      </c>
      <c r="K224" s="68">
        <f>IF(M225&lt;0,"L",IF(M225&gt;0,"W", ))</f>
        <v>0</v>
      </c>
      <c r="L224" s="238">
        <f>IF($H234&gt;$I234,$I234,-$H234)</f>
        <v>0</v>
      </c>
      <c r="M224" s="239">
        <f>IF($H235&gt;$I235,$I235,-$H235)</f>
        <v>0</v>
      </c>
      <c r="N224" s="68">
        <f>IF(P225&lt;0,"L",IF(P225&gt;0,"W", ))</f>
        <v>0</v>
      </c>
      <c r="O224" s="238">
        <f>IF($H254&gt;$I254,$I254,-$H254)</f>
        <v>0</v>
      </c>
      <c r="P224" s="240">
        <f>IF($H255&gt;$I255,$I255,-$H255)</f>
        <v>0</v>
      </c>
      <c r="Q224" s="241"/>
      <c r="R224" s="242"/>
      <c r="S224" s="132">
        <f>IF(H224="W",2, )</f>
        <v>0</v>
      </c>
      <c r="T224" s="243">
        <f>IF(J225&lt;0, 1, )</f>
        <v>0</v>
      </c>
      <c r="U224" s="132">
        <f>IF(K224="W",2, )</f>
        <v>0</v>
      </c>
      <c r="V224" s="243">
        <f>IF(M225&lt;0, 1, )</f>
        <v>0</v>
      </c>
      <c r="W224" s="132">
        <f>IF(N224="W",2, )</f>
        <v>0</v>
      </c>
      <c r="X224" s="243">
        <f>IF(P225&lt;0, 1, )</f>
        <v>0</v>
      </c>
      <c r="Y224" s="71">
        <f>SUM(Q224:X224)</f>
        <v>0</v>
      </c>
      <c r="Z224" s="244"/>
      <c r="AA224" s="245"/>
      <c r="AB224" s="71"/>
      <c r="AC224" s="71"/>
      <c r="AE224" s="87">
        <f t="shared" ref="AE224:AE231" si="10">B224</f>
        <v>88793</v>
      </c>
      <c r="AG224" s="128" t="str">
        <f t="shared" ref="AG224:AG231" si="11">D224</f>
        <v>AITTA</v>
      </c>
    </row>
    <row r="225" spans="1:33" s="87" customFormat="1" ht="16">
      <c r="A225" s="125" t="s">
        <v>2</v>
      </c>
      <c r="B225" s="31" t="s">
        <v>74</v>
      </c>
      <c r="C225" s="32"/>
      <c r="D225" s="33">
        <v>1792</v>
      </c>
      <c r="E225" s="249"/>
      <c r="F225" s="250"/>
      <c r="G225" s="250"/>
      <c r="H225" s="251">
        <f>IF($H246&gt;$I246,$I246,-$H246)</f>
        <v>0</v>
      </c>
      <c r="I225" s="252">
        <f>IF($H247&gt;$I247,$I247,-$H247)</f>
        <v>0</v>
      </c>
      <c r="J225" s="252">
        <f>IF($H248&gt;$I248,$I248,-$H248)</f>
        <v>0</v>
      </c>
      <c r="K225" s="251">
        <f>IF($H236&gt;$I236,$I236,-$H236)</f>
        <v>0</v>
      </c>
      <c r="L225" s="252">
        <f>IF($H237&gt;$I237,$I237,-$H237)</f>
        <v>0</v>
      </c>
      <c r="M225" s="252">
        <f>IF($H238&gt;$I238,$I238,-$H238)</f>
        <v>0</v>
      </c>
      <c r="N225" s="251">
        <f>IF($H256&gt;$I256,$I256,-$H256)</f>
        <v>0</v>
      </c>
      <c r="O225" s="252">
        <f>IF($H257&gt;$I257,$I257,-$H257)</f>
        <v>0</v>
      </c>
      <c r="P225" s="253">
        <f>IF($H258&gt;$I258,$I258,-$H258)</f>
        <v>0</v>
      </c>
      <c r="Q225" s="254"/>
      <c r="R225" s="255"/>
      <c r="S225" s="103"/>
      <c r="T225" s="125"/>
      <c r="U225" s="103"/>
      <c r="V225" s="125"/>
      <c r="W225" s="103"/>
      <c r="X225" s="125"/>
      <c r="Y225" s="86"/>
      <c r="Z225" s="256" t="s">
        <v>10</v>
      </c>
      <c r="AA225" s="257" t="s">
        <v>10</v>
      </c>
      <c r="AB225" s="86"/>
      <c r="AC225" s="86"/>
      <c r="AD225" s="329">
        <v>1</v>
      </c>
      <c r="AE225" s="87" t="str">
        <f t="shared" si="10"/>
        <v xml:space="preserve">Xie, Eric </v>
      </c>
      <c r="AG225" s="87">
        <f t="shared" si="11"/>
        <v>1792</v>
      </c>
    </row>
    <row r="226" spans="1:33" s="87" customFormat="1" ht="16">
      <c r="A226" s="126"/>
      <c r="B226" s="332">
        <v>91913</v>
      </c>
      <c r="C226" s="333"/>
      <c r="D226" s="16" t="s">
        <v>21</v>
      </c>
      <c r="E226" s="68">
        <f>IF(G227&lt;0,"L",IF(G227&gt;0,"W", ))</f>
        <v>0</v>
      </c>
      <c r="F226" s="238">
        <f>-I224</f>
        <v>0</v>
      </c>
      <c r="G226" s="258">
        <f>-J224</f>
        <v>0</v>
      </c>
      <c r="H226" s="236"/>
      <c r="I226" s="237"/>
      <c r="J226" s="237"/>
      <c r="K226" s="68">
        <f>IF(M227&lt;0,"L",IF(M227&gt;0,"W", ))</f>
        <v>0</v>
      </c>
      <c r="L226" s="238">
        <f>IF(H259&gt;$I259,$I259,-$H259)</f>
        <v>0</v>
      </c>
      <c r="M226" s="239">
        <f>IF(H260&gt;$I260,$I260,-$H260)</f>
        <v>0</v>
      </c>
      <c r="N226" s="68">
        <f>IF(P227&lt;0,"L",IF(P227&gt;0,"W", ))</f>
        <v>0</v>
      </c>
      <c r="O226" s="238">
        <f>IF($H239&gt;$I239,$I239,-$H239)</f>
        <v>0</v>
      </c>
      <c r="P226" s="240">
        <f>IF($H240&gt;$I240,$I240,-$H240)</f>
        <v>0</v>
      </c>
      <c r="Q226" s="259">
        <f>IF(E226="W",2, )</f>
        <v>0</v>
      </c>
      <c r="R226" s="258">
        <f>IF(G227&lt;0, 1, )</f>
        <v>0</v>
      </c>
      <c r="S226" s="241"/>
      <c r="T226" s="242"/>
      <c r="U226" s="132">
        <f>IF(K226="W",2, )</f>
        <v>0</v>
      </c>
      <c r="V226" s="243">
        <f>IF(M227&lt;0, 1, )</f>
        <v>0</v>
      </c>
      <c r="W226" s="132">
        <f>IF(N226="W",2, )</f>
        <v>0</v>
      </c>
      <c r="X226" s="243">
        <f>IF(P227&lt;0, 1, )</f>
        <v>0</v>
      </c>
      <c r="Y226" s="71">
        <f>SUM(Q226:X226)</f>
        <v>0</v>
      </c>
      <c r="Z226" s="244"/>
      <c r="AA226" s="245"/>
      <c r="AB226" s="77"/>
      <c r="AC226" s="77"/>
      <c r="AD226" s="329"/>
      <c r="AE226" s="87">
        <f t="shared" si="10"/>
        <v>91913</v>
      </c>
      <c r="AG226" s="128" t="str">
        <f t="shared" si="11"/>
        <v>AGTTA</v>
      </c>
    </row>
    <row r="227" spans="1:33" s="87" customFormat="1" ht="16">
      <c r="A227" s="125" t="s">
        <v>3</v>
      </c>
      <c r="B227" s="51" t="s">
        <v>202</v>
      </c>
      <c r="C227" s="41"/>
      <c r="D227" s="334">
        <v>1595</v>
      </c>
      <c r="E227" s="72">
        <f>-H225</f>
        <v>0</v>
      </c>
      <c r="F227" s="260">
        <f>-I225</f>
        <v>0</v>
      </c>
      <c r="G227" s="243">
        <f>-J225</f>
        <v>0</v>
      </c>
      <c r="H227" s="249"/>
      <c r="I227" s="250"/>
      <c r="J227" s="250"/>
      <c r="K227" s="251">
        <f>IF(H261&gt;$I261,$I261,-$H261)</f>
        <v>0</v>
      </c>
      <c r="L227" s="252">
        <f>IF(H262&gt;$I262,$I262,-$H262)</f>
        <v>0</v>
      </c>
      <c r="M227" s="252">
        <f>IF($H263&gt;$I263,$I263,-$H263)</f>
        <v>0</v>
      </c>
      <c r="N227" s="251">
        <f>IF($H241&gt;$I241,$I241,-$H241)</f>
        <v>0</v>
      </c>
      <c r="O227" s="252">
        <f>IF($H242&gt;$I242,$I242,-$H242)</f>
        <v>0</v>
      </c>
      <c r="P227" s="253">
        <f>IF($H243&gt;$I243,$I243,-$H243)</f>
        <v>0</v>
      </c>
      <c r="Q227" s="144"/>
      <c r="R227" s="125"/>
      <c r="S227" s="254"/>
      <c r="T227" s="255"/>
      <c r="U227" s="103"/>
      <c r="V227" s="125"/>
      <c r="W227" s="103"/>
      <c r="X227" s="125"/>
      <c r="Y227" s="86"/>
      <c r="Z227" s="256" t="s">
        <v>10</v>
      </c>
      <c r="AA227" s="257" t="s">
        <v>10</v>
      </c>
      <c r="AB227" s="86"/>
      <c r="AC227" s="86"/>
      <c r="AD227" s="329">
        <v>2</v>
      </c>
      <c r="AE227" s="87" t="str">
        <f t="shared" si="10"/>
        <v xml:space="preserve">Chen, Andrew </v>
      </c>
      <c r="AG227" s="87">
        <f t="shared" si="11"/>
        <v>1595</v>
      </c>
    </row>
    <row r="228" spans="1:33" s="87" customFormat="1" ht="16">
      <c r="A228" s="126"/>
      <c r="B228" s="332">
        <v>93696</v>
      </c>
      <c r="C228" s="333"/>
      <c r="D228" s="16" t="s">
        <v>48</v>
      </c>
      <c r="E228" s="68">
        <f>IF(G229&lt;0,"L",IF(G229&gt;0,"W", ))</f>
        <v>0</v>
      </c>
      <c r="F228" s="238">
        <f>-L224</f>
        <v>0</v>
      </c>
      <c r="G228" s="258">
        <f>-M224</f>
        <v>0</v>
      </c>
      <c r="H228" s="68">
        <f>IF(J229&lt;0,"L",IF(J229&gt;0,"W", ))</f>
        <v>0</v>
      </c>
      <c r="I228" s="238">
        <f>-L226</f>
        <v>0</v>
      </c>
      <c r="J228" s="258">
        <f>-M226</f>
        <v>0</v>
      </c>
      <c r="K228" s="236"/>
      <c r="L228" s="237"/>
      <c r="M228" s="237"/>
      <c r="N228" s="68">
        <f>IF(P229&lt;0,"L",IF(P229&gt;0,"W", ))</f>
        <v>0</v>
      </c>
      <c r="O228" s="238">
        <f>IF($H249&gt;$I249,$I249,-$H249)</f>
        <v>0</v>
      </c>
      <c r="P228" s="240">
        <f>IF($H250&gt;$I250,$I250,-$H250)</f>
        <v>0</v>
      </c>
      <c r="Q228" s="259">
        <f>IF(E228="W",2, )</f>
        <v>0</v>
      </c>
      <c r="R228" s="258">
        <f>IF(G229&lt;0, 1, )</f>
        <v>0</v>
      </c>
      <c r="S228" s="132">
        <f>IF(H228="W",2, )</f>
        <v>0</v>
      </c>
      <c r="T228" s="243">
        <f>IF(J229&lt;0, 1, )</f>
        <v>0</v>
      </c>
      <c r="U228" s="241"/>
      <c r="V228" s="242"/>
      <c r="W228" s="132">
        <f>IF(N228="W",2, )</f>
        <v>0</v>
      </c>
      <c r="X228" s="243">
        <f>IF(P229&lt;0, 1, )</f>
        <v>0</v>
      </c>
      <c r="Y228" s="71">
        <f>SUM(Q228:X228)</f>
        <v>0</v>
      </c>
      <c r="Z228" s="244"/>
      <c r="AA228" s="245"/>
      <c r="AB228" s="77"/>
      <c r="AC228" s="77"/>
      <c r="AD228" s="329"/>
      <c r="AE228" s="87">
        <f t="shared" si="10"/>
        <v>93696</v>
      </c>
      <c r="AG228" s="128" t="str">
        <f t="shared" si="11"/>
        <v>AITTA</v>
      </c>
    </row>
    <row r="229" spans="1:33" s="87" customFormat="1" ht="16">
      <c r="A229" s="125" t="s">
        <v>4</v>
      </c>
      <c r="B229" s="51" t="s">
        <v>47</v>
      </c>
      <c r="C229" s="41"/>
      <c r="D229" s="334">
        <v>1335</v>
      </c>
      <c r="E229" s="72">
        <f>-K225</f>
        <v>0</v>
      </c>
      <c r="F229" s="260">
        <f>-L225</f>
        <v>0</v>
      </c>
      <c r="G229" s="243">
        <f>-M225</f>
        <v>0</v>
      </c>
      <c r="H229" s="72">
        <f>-K227</f>
        <v>0</v>
      </c>
      <c r="I229" s="260">
        <f>-L227</f>
        <v>0</v>
      </c>
      <c r="J229" s="243">
        <f>-M227</f>
        <v>0</v>
      </c>
      <c r="K229" s="249"/>
      <c r="L229" s="250"/>
      <c r="M229" s="250"/>
      <c r="N229" s="251">
        <f>IF($H251&gt;$I251,$I251,-$H251)</f>
        <v>0</v>
      </c>
      <c r="O229" s="252">
        <f>IF($H252&gt;$I252,$I252,-$H252)</f>
        <v>0</v>
      </c>
      <c r="P229" s="253">
        <f>IF($H253&gt;$I253,$I253,-$H253)</f>
        <v>0</v>
      </c>
      <c r="Q229" s="144"/>
      <c r="R229" s="125"/>
      <c r="S229" s="103"/>
      <c r="T229" s="125"/>
      <c r="U229" s="254"/>
      <c r="V229" s="255"/>
      <c r="W229" s="103"/>
      <c r="X229" s="125"/>
      <c r="Y229" s="86"/>
      <c r="Z229" s="256" t="s">
        <v>10</v>
      </c>
      <c r="AA229" s="257" t="s">
        <v>10</v>
      </c>
      <c r="AB229" s="86"/>
      <c r="AC229" s="86"/>
      <c r="AD229" s="329">
        <v>3</v>
      </c>
      <c r="AE229" s="87" t="str">
        <f t="shared" si="10"/>
        <v>Yang, Andrew</v>
      </c>
      <c r="AG229" s="87">
        <f t="shared" si="11"/>
        <v>1335</v>
      </c>
    </row>
    <row r="230" spans="1:33" s="87" customFormat="1" ht="16">
      <c r="A230" s="126"/>
      <c r="B230" s="332">
        <v>83428</v>
      </c>
      <c r="C230" s="333"/>
      <c r="D230" s="16" t="s">
        <v>57</v>
      </c>
      <c r="E230" s="68">
        <f>IF(G231&lt;0,"L",IF(G231&gt;0,"W", ))</f>
        <v>0</v>
      </c>
      <c r="F230" s="238">
        <f>-O224</f>
        <v>0</v>
      </c>
      <c r="G230" s="261">
        <f>-P224</f>
        <v>0</v>
      </c>
      <c r="H230" s="68">
        <f>IF(J231&lt;0,"L",IF(J231&gt;0,"W", ))</f>
        <v>0</v>
      </c>
      <c r="I230" s="238">
        <f>-O226</f>
        <v>0</v>
      </c>
      <c r="J230" s="258">
        <f>-P226</f>
        <v>0</v>
      </c>
      <c r="K230" s="68">
        <f>IF(M231&lt;0,"L",IF(M231&gt;0,"W", ))</f>
        <v>0</v>
      </c>
      <c r="L230" s="238">
        <f>-O228</f>
        <v>0</v>
      </c>
      <c r="M230" s="258">
        <f>-P228</f>
        <v>0</v>
      </c>
      <c r="N230" s="236"/>
      <c r="O230" s="237"/>
      <c r="P230" s="262"/>
      <c r="Q230" s="132">
        <f>IF(E230="W",2, )</f>
        <v>0</v>
      </c>
      <c r="R230" s="150">
        <f>IF(E230="L",1, )</f>
        <v>0</v>
      </c>
      <c r="S230" s="132">
        <f>IF(H230="W",2, )</f>
        <v>0</v>
      </c>
      <c r="T230" s="243">
        <f>IF(J231&lt;0, 1, )</f>
        <v>0</v>
      </c>
      <c r="U230" s="132">
        <f>IF(K230="W",2, )</f>
        <v>0</v>
      </c>
      <c r="V230" s="243">
        <f>IF(M231&lt;0, 1, )</f>
        <v>0</v>
      </c>
      <c r="W230" s="241"/>
      <c r="X230" s="242"/>
      <c r="Y230" s="238">
        <f>SUM(Q230:X230)</f>
        <v>0</v>
      </c>
      <c r="Z230" s="244"/>
      <c r="AA230" s="245"/>
      <c r="AB230" s="77"/>
      <c r="AC230" s="77"/>
      <c r="AD230" s="329"/>
      <c r="AE230" s="87">
        <f t="shared" si="10"/>
        <v>83428</v>
      </c>
      <c r="AG230" s="128" t="str">
        <f t="shared" si="11"/>
        <v>none</v>
      </c>
    </row>
    <row r="231" spans="1:33" s="87" customFormat="1" ht="16">
      <c r="A231" s="125" t="s">
        <v>5</v>
      </c>
      <c r="B231" s="51" t="s">
        <v>203</v>
      </c>
      <c r="C231" s="41"/>
      <c r="D231" s="334">
        <v>1173</v>
      </c>
      <c r="E231" s="266">
        <f>-N225</f>
        <v>0</v>
      </c>
      <c r="F231" s="267">
        <f>-O225</f>
        <v>0</v>
      </c>
      <c r="G231" s="268">
        <f>-P225</f>
        <v>0</v>
      </c>
      <c r="H231" s="330">
        <f>-N227</f>
        <v>0</v>
      </c>
      <c r="I231" s="267">
        <f>-O227</f>
        <v>0</v>
      </c>
      <c r="J231" s="109">
        <f>-P227</f>
        <v>0</v>
      </c>
      <c r="K231" s="330">
        <f>-N229</f>
        <v>0</v>
      </c>
      <c r="L231" s="267">
        <f>-O229</f>
        <v>0</v>
      </c>
      <c r="M231" s="109">
        <f>-P229</f>
        <v>0</v>
      </c>
      <c r="N231" s="249"/>
      <c r="O231" s="250"/>
      <c r="P231" s="269"/>
      <c r="Q231" s="103"/>
      <c r="R231" s="125"/>
      <c r="S231" s="103"/>
      <c r="T231" s="125"/>
      <c r="U231" s="103"/>
      <c r="V231" s="125"/>
      <c r="W231" s="254"/>
      <c r="X231" s="255"/>
      <c r="Y231" s="331"/>
      <c r="Z231" s="256" t="s">
        <v>10</v>
      </c>
      <c r="AA231" s="257" t="s">
        <v>10</v>
      </c>
      <c r="AB231" s="86"/>
      <c r="AC231" s="86"/>
      <c r="AD231" s="329">
        <v>4</v>
      </c>
      <c r="AE231" s="87" t="str">
        <f t="shared" si="10"/>
        <v>Banot, Supakan(Jeed) J</v>
      </c>
      <c r="AG231" s="87">
        <f t="shared" si="11"/>
        <v>1173</v>
      </c>
    </row>
    <row r="232" spans="1:33" s="87" customFormat="1" ht="16">
      <c r="X232" s="329"/>
      <c r="AD232" s="329"/>
    </row>
    <row r="233" spans="1:33" s="87" customFormat="1" ht="16">
      <c r="H233" s="128" t="s">
        <v>1</v>
      </c>
      <c r="I233" s="329">
        <f>D223</f>
        <v>6</v>
      </c>
      <c r="J233" s="329"/>
      <c r="K233" s="329"/>
      <c r="L233" s="329"/>
      <c r="Y233" s="103"/>
      <c r="Z233" s="103"/>
      <c r="AA233" s="103"/>
      <c r="AB233" s="329"/>
    </row>
    <row r="234" spans="1:33" s="87" customFormat="1" ht="19" customHeight="1">
      <c r="A234" s="68">
        <v>1</v>
      </c>
      <c r="B234" s="130"/>
      <c r="C234" s="131"/>
      <c r="D234" s="131"/>
      <c r="E234" s="131"/>
      <c r="F234" s="131"/>
      <c r="G234" s="131"/>
      <c r="H234" s="270" t="s">
        <v>11</v>
      </c>
      <c r="I234" s="271"/>
      <c r="J234" s="68"/>
      <c r="K234" s="238"/>
      <c r="L234" s="238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258"/>
      <c r="AB234" s="71"/>
    </row>
    <row r="235" spans="1:33" s="87" customFormat="1" ht="19" customHeight="1">
      <c r="A235" s="72"/>
      <c r="B235" s="78"/>
      <c r="C235" s="79"/>
      <c r="D235" s="79"/>
      <c r="E235" s="79"/>
      <c r="F235" s="79"/>
      <c r="G235" s="79"/>
      <c r="H235" s="272" t="s">
        <v>11</v>
      </c>
      <c r="I235" s="273"/>
      <c r="J235" s="72"/>
      <c r="K235" s="328"/>
      <c r="L235" s="328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243"/>
      <c r="AB235" s="77"/>
    </row>
    <row r="236" spans="1:33" s="87" customFormat="1" ht="19" customHeight="1">
      <c r="A236" s="72" t="s">
        <v>2</v>
      </c>
      <c r="B236" s="78" t="str">
        <f>B225</f>
        <v xml:space="preserve">Xie, Eric </v>
      </c>
      <c r="C236" s="79"/>
      <c r="D236" s="79"/>
      <c r="E236" s="429">
        <f>$D225</f>
        <v>1792</v>
      </c>
      <c r="F236" s="435"/>
      <c r="G236" s="79"/>
      <c r="H236" s="272" t="s">
        <v>11</v>
      </c>
      <c r="I236" s="273"/>
      <c r="J236" s="80" t="str">
        <f>$B229</f>
        <v>Yang, Andrew</v>
      </c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429">
        <f>$D229</f>
        <v>1335</v>
      </c>
      <c r="Z236" s="435"/>
      <c r="AA236" s="243"/>
      <c r="AB236" s="77" t="s">
        <v>4</v>
      </c>
    </row>
    <row r="237" spans="1:33" s="87" customFormat="1" ht="19" customHeight="1">
      <c r="A237" s="72"/>
      <c r="B237" s="78"/>
      <c r="C237" s="79"/>
      <c r="D237" s="79"/>
      <c r="E237" s="79"/>
      <c r="F237" s="79"/>
      <c r="G237" s="79"/>
      <c r="H237" s="272" t="s">
        <v>11</v>
      </c>
      <c r="I237" s="273"/>
      <c r="J237" s="80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243"/>
      <c r="AB237" s="77"/>
    </row>
    <row r="238" spans="1:33" s="87" customFormat="1" ht="19" customHeight="1">
      <c r="A238" s="330"/>
      <c r="B238" s="142"/>
      <c r="C238" s="143"/>
      <c r="D238" s="143"/>
      <c r="E238" s="143"/>
      <c r="F238" s="143"/>
      <c r="G238" s="143"/>
      <c r="H238" s="274" t="s">
        <v>11</v>
      </c>
      <c r="I238" s="275"/>
      <c r="J238" s="144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9"/>
      <c r="AB238" s="86"/>
    </row>
    <row r="239" spans="1:33" s="87" customFormat="1" ht="19" customHeight="1">
      <c r="A239" s="68">
        <v>2</v>
      </c>
      <c r="B239" s="130"/>
      <c r="C239" s="131"/>
      <c r="D239" s="131"/>
      <c r="E239" s="131"/>
      <c r="F239" s="131"/>
      <c r="G239" s="131"/>
      <c r="H239" s="270" t="s">
        <v>11</v>
      </c>
      <c r="I239" s="271"/>
      <c r="J239" s="72"/>
      <c r="K239" s="328"/>
      <c r="L239" s="328"/>
      <c r="M239" s="81"/>
      <c r="N239" s="81"/>
      <c r="O239" s="81"/>
      <c r="P239" s="81"/>
      <c r="Q239" s="81"/>
      <c r="R239" s="81"/>
      <c r="S239" s="81"/>
      <c r="T239" s="81"/>
      <c r="AA239" s="329"/>
      <c r="AB239" s="71"/>
    </row>
    <row r="240" spans="1:33" s="87" customFormat="1" ht="19" customHeight="1">
      <c r="A240" s="72"/>
      <c r="B240" s="78"/>
      <c r="C240" s="79"/>
      <c r="D240" s="79"/>
      <c r="E240" s="79"/>
      <c r="F240" s="79"/>
      <c r="G240" s="79"/>
      <c r="H240" s="272" t="s">
        <v>11</v>
      </c>
      <c r="I240" s="273"/>
      <c r="J240" s="72"/>
      <c r="K240" s="328"/>
      <c r="L240" s="328"/>
      <c r="M240" s="81"/>
      <c r="N240" s="81"/>
      <c r="O240" s="81"/>
      <c r="P240" s="81"/>
      <c r="Q240" s="81"/>
      <c r="R240" s="81"/>
      <c r="S240" s="81"/>
      <c r="T240" s="81"/>
      <c r="AA240" s="329"/>
      <c r="AB240" s="77"/>
    </row>
    <row r="241" spans="1:28" s="87" customFormat="1" ht="19" customHeight="1">
      <c r="A241" s="72" t="s">
        <v>3</v>
      </c>
      <c r="B241" s="78" t="str">
        <f>$B227</f>
        <v xml:space="preserve">Chen, Andrew </v>
      </c>
      <c r="C241" s="79"/>
      <c r="D241" s="79"/>
      <c r="E241" s="429">
        <f>$D227</f>
        <v>1595</v>
      </c>
      <c r="F241" s="435"/>
      <c r="G241" s="79"/>
      <c r="H241" s="272" t="s">
        <v>11</v>
      </c>
      <c r="I241" s="273"/>
      <c r="J241" s="80" t="str">
        <f>$B231</f>
        <v>Banot, Supakan(Jeed) J</v>
      </c>
      <c r="K241" s="81"/>
      <c r="L241" s="81"/>
      <c r="Y241" s="436">
        <f>$D231</f>
        <v>1173</v>
      </c>
      <c r="Z241" s="437"/>
      <c r="AA241" s="329"/>
      <c r="AB241" s="77" t="s">
        <v>5</v>
      </c>
    </row>
    <row r="242" spans="1:28" s="87" customFormat="1" ht="19" customHeight="1">
      <c r="A242" s="72"/>
      <c r="B242" s="78"/>
      <c r="C242" s="79"/>
      <c r="D242" s="79"/>
      <c r="E242" s="79"/>
      <c r="F242" s="79"/>
      <c r="G242" s="79"/>
      <c r="H242" s="272" t="s">
        <v>11</v>
      </c>
      <c r="I242" s="273"/>
      <c r="J242" s="80"/>
      <c r="K242" s="81"/>
      <c r="L242" s="81"/>
      <c r="AA242" s="329"/>
      <c r="AB242" s="77"/>
    </row>
    <row r="243" spans="1:28" s="87" customFormat="1" ht="19" customHeight="1">
      <c r="A243" s="330"/>
      <c r="B243" s="142"/>
      <c r="C243" s="143"/>
      <c r="D243" s="143"/>
      <c r="E243" s="143"/>
      <c r="F243" s="143"/>
      <c r="G243" s="143"/>
      <c r="H243" s="274" t="s">
        <v>11</v>
      </c>
      <c r="I243" s="275"/>
      <c r="J243" s="144"/>
      <c r="K243" s="81"/>
      <c r="L243" s="81"/>
      <c r="Y243" s="103"/>
      <c r="Z243" s="103"/>
      <c r="AA243" s="331"/>
      <c r="AB243" s="86"/>
    </row>
    <row r="244" spans="1:28" s="87" customFormat="1" ht="19" customHeight="1">
      <c r="A244" s="68">
        <v>3</v>
      </c>
      <c r="B244" s="130"/>
      <c r="C244" s="131"/>
      <c r="D244" s="131"/>
      <c r="E244" s="131"/>
      <c r="F244" s="131"/>
      <c r="G244" s="131"/>
      <c r="H244" s="270" t="s">
        <v>11</v>
      </c>
      <c r="I244" s="271"/>
      <c r="J244" s="68"/>
      <c r="K244" s="238"/>
      <c r="L244" s="238"/>
      <c r="M244" s="132"/>
      <c r="N244" s="132"/>
      <c r="O244" s="132"/>
      <c r="P244" s="132"/>
      <c r="Q244" s="132"/>
      <c r="R244" s="132"/>
      <c r="S244" s="132"/>
      <c r="T244" s="132"/>
      <c r="AA244" s="329"/>
      <c r="AB244" s="71"/>
    </row>
    <row r="245" spans="1:28" s="87" customFormat="1" ht="19" customHeight="1">
      <c r="A245" s="72"/>
      <c r="B245" s="78"/>
      <c r="C245" s="79"/>
      <c r="D245" s="79"/>
      <c r="E245" s="79"/>
      <c r="F245" s="79"/>
      <c r="G245" s="79"/>
      <c r="H245" s="272" t="s">
        <v>11</v>
      </c>
      <c r="I245" s="273"/>
      <c r="J245" s="72"/>
      <c r="K245" s="328"/>
      <c r="L245" s="328"/>
      <c r="M245" s="81"/>
      <c r="N245" s="81"/>
      <c r="O245" s="81"/>
      <c r="P245" s="81"/>
      <c r="Q245" s="81"/>
      <c r="R245" s="81"/>
      <c r="S245" s="81"/>
      <c r="T245" s="81"/>
      <c r="AA245" s="329"/>
      <c r="AB245" s="77"/>
    </row>
    <row r="246" spans="1:28" s="87" customFormat="1" ht="19" customHeight="1">
      <c r="A246" s="72" t="s">
        <v>2</v>
      </c>
      <c r="B246" s="78" t="str">
        <f>B225</f>
        <v xml:space="preserve">Xie, Eric </v>
      </c>
      <c r="C246" s="79"/>
      <c r="D246" s="79"/>
      <c r="E246" s="429">
        <f>$D225</f>
        <v>1792</v>
      </c>
      <c r="F246" s="435"/>
      <c r="G246" s="79"/>
      <c r="H246" s="272" t="s">
        <v>11</v>
      </c>
      <c r="I246" s="273"/>
      <c r="J246" s="78" t="str">
        <f>$B227</f>
        <v xml:space="preserve">Chen, Andrew </v>
      </c>
      <c r="K246" s="81"/>
      <c r="L246" s="81"/>
      <c r="Y246" s="429">
        <f>$D227</f>
        <v>1595</v>
      </c>
      <c r="Z246" s="435"/>
      <c r="AA246" s="329"/>
      <c r="AB246" s="77" t="s">
        <v>3</v>
      </c>
    </row>
    <row r="247" spans="1:28" s="87" customFormat="1" ht="19" customHeight="1">
      <c r="A247" s="72"/>
      <c r="B247" s="78"/>
      <c r="C247" s="79"/>
      <c r="D247" s="79"/>
      <c r="E247" s="79"/>
      <c r="F247" s="79"/>
      <c r="G247" s="79"/>
      <c r="H247" s="272" t="s">
        <v>11</v>
      </c>
      <c r="I247" s="273"/>
      <c r="J247" s="80"/>
      <c r="K247" s="81"/>
      <c r="L247" s="81"/>
      <c r="AA247" s="329"/>
      <c r="AB247" s="77"/>
    </row>
    <row r="248" spans="1:28" s="87" customFormat="1" ht="19" customHeight="1">
      <c r="A248" s="330"/>
      <c r="B248" s="142"/>
      <c r="C248" s="143"/>
      <c r="D248" s="143"/>
      <c r="E248" s="143"/>
      <c r="F248" s="143"/>
      <c r="G248" s="143"/>
      <c r="H248" s="274" t="s">
        <v>11</v>
      </c>
      <c r="I248" s="275"/>
      <c r="J248" s="144"/>
      <c r="K248" s="81"/>
      <c r="L248" s="81"/>
      <c r="Y248" s="103"/>
      <c r="Z248" s="103"/>
      <c r="AA248" s="331"/>
      <c r="AB248" s="86"/>
    </row>
    <row r="249" spans="1:28" s="87" customFormat="1" ht="19" customHeight="1">
      <c r="A249" s="68">
        <v>4</v>
      </c>
      <c r="B249" s="130"/>
      <c r="C249" s="131"/>
      <c r="D249" s="131"/>
      <c r="E249" s="131"/>
      <c r="F249" s="131"/>
      <c r="G249" s="131"/>
      <c r="H249" s="270" t="s">
        <v>11</v>
      </c>
      <c r="I249" s="271"/>
      <c r="J249" s="68"/>
      <c r="K249" s="238"/>
      <c r="L249" s="238"/>
      <c r="M249" s="132"/>
      <c r="N249" s="132"/>
      <c r="O249" s="132"/>
      <c r="P249" s="132"/>
      <c r="Q249" s="132"/>
      <c r="R249" s="132"/>
      <c r="S249" s="132"/>
      <c r="T249" s="132"/>
      <c r="AA249" s="329"/>
      <c r="AB249" s="71"/>
    </row>
    <row r="250" spans="1:28" s="87" customFormat="1" ht="19" customHeight="1">
      <c r="A250" s="72"/>
      <c r="B250" s="78"/>
      <c r="C250" s="79"/>
      <c r="D250" s="79"/>
      <c r="E250" s="79"/>
      <c r="F250" s="79"/>
      <c r="G250" s="79"/>
      <c r="H250" s="272" t="s">
        <v>11</v>
      </c>
      <c r="I250" s="273"/>
      <c r="J250" s="72"/>
      <c r="K250" s="328"/>
      <c r="L250" s="328"/>
      <c r="M250" s="81"/>
      <c r="N250" s="81"/>
      <c r="O250" s="81"/>
      <c r="P250" s="81"/>
      <c r="Q250" s="81"/>
      <c r="R250" s="81"/>
      <c r="S250" s="81"/>
      <c r="T250" s="81"/>
      <c r="AA250" s="329"/>
      <c r="AB250" s="77"/>
    </row>
    <row r="251" spans="1:28" s="87" customFormat="1" ht="19" customHeight="1">
      <c r="A251" s="72" t="s">
        <v>4</v>
      </c>
      <c r="B251" s="78" t="str">
        <f>B229</f>
        <v>Yang, Andrew</v>
      </c>
      <c r="C251" s="79"/>
      <c r="D251" s="79"/>
      <c r="E251" s="429">
        <f>$D229</f>
        <v>1335</v>
      </c>
      <c r="F251" s="435"/>
      <c r="G251" s="79"/>
      <c r="H251" s="272" t="s">
        <v>11</v>
      </c>
      <c r="I251" s="273"/>
      <c r="J251" s="80" t="str">
        <f>$B231</f>
        <v>Banot, Supakan(Jeed) J</v>
      </c>
      <c r="K251" s="81"/>
      <c r="L251" s="81"/>
      <c r="Y251" s="436">
        <f>$D231</f>
        <v>1173</v>
      </c>
      <c r="Z251" s="437"/>
      <c r="AA251" s="329"/>
      <c r="AB251" s="77" t="s">
        <v>5</v>
      </c>
    </row>
    <row r="252" spans="1:28" s="87" customFormat="1" ht="19" customHeight="1">
      <c r="A252" s="72"/>
      <c r="B252" s="78"/>
      <c r="C252" s="79"/>
      <c r="D252" s="79"/>
      <c r="E252" s="79"/>
      <c r="F252" s="79"/>
      <c r="G252" s="79"/>
      <c r="H252" s="272" t="s">
        <v>11</v>
      </c>
      <c r="I252" s="273"/>
      <c r="J252" s="80"/>
      <c r="K252" s="81"/>
      <c r="L252" s="81"/>
      <c r="AA252" s="329"/>
      <c r="AB252" s="77"/>
    </row>
    <row r="253" spans="1:28" s="87" customFormat="1" ht="19" customHeight="1">
      <c r="A253" s="330"/>
      <c r="B253" s="142"/>
      <c r="C253" s="143"/>
      <c r="D253" s="143"/>
      <c r="E253" s="143"/>
      <c r="F253" s="143"/>
      <c r="G253" s="143"/>
      <c r="H253" s="274" t="s">
        <v>11</v>
      </c>
      <c r="I253" s="275"/>
      <c r="J253" s="144"/>
      <c r="K253" s="81"/>
      <c r="L253" s="81"/>
      <c r="Y253" s="103"/>
      <c r="Z253" s="103"/>
      <c r="AA253" s="331"/>
      <c r="AB253" s="86"/>
    </row>
    <row r="254" spans="1:28" s="87" customFormat="1" ht="17" customHeight="1">
      <c r="A254" s="68">
        <v>5</v>
      </c>
      <c r="B254" s="130"/>
      <c r="C254" s="131"/>
      <c r="D254" s="131"/>
      <c r="E254" s="131"/>
      <c r="F254" s="131"/>
      <c r="G254" s="131"/>
      <c r="H254" s="270" t="s">
        <v>11</v>
      </c>
      <c r="I254" s="271"/>
      <c r="J254" s="68"/>
      <c r="K254" s="238"/>
      <c r="L254" s="238"/>
      <c r="M254" s="132"/>
      <c r="N254" s="132"/>
      <c r="O254" s="132"/>
      <c r="P254" s="132"/>
      <c r="Q254" s="132"/>
      <c r="R254" s="132"/>
      <c r="S254" s="132"/>
      <c r="T254" s="132"/>
      <c r="AA254" s="329"/>
      <c r="AB254" s="71"/>
    </row>
    <row r="255" spans="1:28" s="87" customFormat="1" ht="17" customHeight="1">
      <c r="A255" s="72"/>
      <c r="B255" s="78"/>
      <c r="C255" s="79"/>
      <c r="D255" s="79"/>
      <c r="E255" s="79"/>
      <c r="F255" s="79"/>
      <c r="G255" s="79"/>
      <c r="H255" s="272" t="s">
        <v>11</v>
      </c>
      <c r="I255" s="273"/>
      <c r="J255" s="72"/>
      <c r="K255" s="328"/>
      <c r="L255" s="328"/>
      <c r="M255" s="81"/>
      <c r="N255" s="81"/>
      <c r="O255" s="81"/>
      <c r="P255" s="81"/>
      <c r="Q255" s="81"/>
      <c r="R255" s="81"/>
      <c r="S255" s="81"/>
      <c r="T255" s="81"/>
      <c r="AA255" s="329"/>
      <c r="AB255" s="77"/>
    </row>
    <row r="256" spans="1:28" s="87" customFormat="1" ht="17" customHeight="1">
      <c r="A256" s="72" t="s">
        <v>2</v>
      </c>
      <c r="B256" s="78" t="str">
        <f>B225</f>
        <v xml:space="preserve">Xie, Eric </v>
      </c>
      <c r="C256" s="79"/>
      <c r="D256" s="79"/>
      <c r="E256" s="429">
        <f>$D225</f>
        <v>1792</v>
      </c>
      <c r="F256" s="435"/>
      <c r="G256" s="79"/>
      <c r="H256" s="272" t="s">
        <v>11</v>
      </c>
      <c r="I256" s="273"/>
      <c r="J256" s="80" t="str">
        <f>$B231</f>
        <v>Banot, Supakan(Jeed) J</v>
      </c>
      <c r="K256" s="81"/>
      <c r="L256" s="81"/>
      <c r="Y256" s="436">
        <f>$D231</f>
        <v>1173</v>
      </c>
      <c r="Z256" s="437"/>
      <c r="AA256" s="329"/>
      <c r="AB256" s="77" t="s">
        <v>5</v>
      </c>
    </row>
    <row r="257" spans="1:33" s="87" customFormat="1" ht="17" customHeight="1">
      <c r="A257" s="72"/>
      <c r="B257" s="78"/>
      <c r="C257" s="79"/>
      <c r="D257" s="79"/>
      <c r="E257" s="79"/>
      <c r="F257" s="79"/>
      <c r="G257" s="79"/>
      <c r="H257" s="272" t="s">
        <v>11</v>
      </c>
      <c r="I257" s="273"/>
      <c r="J257" s="80"/>
      <c r="K257" s="81"/>
      <c r="L257" s="81"/>
      <c r="AA257" s="329"/>
      <c r="AB257" s="77"/>
    </row>
    <row r="258" spans="1:33" s="87" customFormat="1" ht="17" customHeight="1">
      <c r="A258" s="330"/>
      <c r="B258" s="142"/>
      <c r="C258" s="143"/>
      <c r="D258" s="143"/>
      <c r="E258" s="143"/>
      <c r="F258" s="143"/>
      <c r="G258" s="143"/>
      <c r="H258" s="274" t="s">
        <v>11</v>
      </c>
      <c r="I258" s="275"/>
      <c r="J258" s="144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331"/>
      <c r="AB258" s="86"/>
    </row>
    <row r="259" spans="1:33" s="87" customFormat="1" ht="17" customHeight="1">
      <c r="A259" s="68">
        <v>6</v>
      </c>
      <c r="B259" s="130"/>
      <c r="C259" s="131"/>
      <c r="D259" s="131"/>
      <c r="E259" s="131"/>
      <c r="F259" s="131"/>
      <c r="G259" s="131"/>
      <c r="H259" s="270" t="s">
        <v>11</v>
      </c>
      <c r="I259" s="271"/>
      <c r="J259" s="72"/>
      <c r="K259" s="328"/>
      <c r="L259" s="328"/>
      <c r="M259" s="81"/>
      <c r="N259" s="81"/>
      <c r="O259" s="81"/>
      <c r="P259" s="81"/>
      <c r="Q259" s="81"/>
      <c r="R259" s="81"/>
      <c r="S259" s="81"/>
      <c r="T259" s="81"/>
      <c r="AA259" s="329"/>
      <c r="AB259" s="77"/>
    </row>
    <row r="260" spans="1:33" s="87" customFormat="1" ht="17" customHeight="1">
      <c r="A260" s="72"/>
      <c r="B260" s="78"/>
      <c r="C260" s="79"/>
      <c r="D260" s="79"/>
      <c r="E260" s="79"/>
      <c r="F260" s="79"/>
      <c r="G260" s="79"/>
      <c r="H260" s="272" t="s">
        <v>11</v>
      </c>
      <c r="I260" s="273"/>
      <c r="J260" s="72"/>
      <c r="K260" s="328"/>
      <c r="L260" s="328"/>
      <c r="M260" s="81"/>
      <c r="N260" s="81"/>
      <c r="O260" s="81"/>
      <c r="P260" s="81"/>
      <c r="Q260" s="81"/>
      <c r="R260" s="81"/>
      <c r="S260" s="81"/>
      <c r="T260" s="81"/>
      <c r="AA260" s="329"/>
      <c r="AB260" s="77"/>
    </row>
    <row r="261" spans="1:33" s="87" customFormat="1" ht="17" customHeight="1">
      <c r="A261" s="72" t="s">
        <v>3</v>
      </c>
      <c r="B261" s="78" t="str">
        <f>$B227</f>
        <v xml:space="preserve">Chen, Andrew </v>
      </c>
      <c r="C261" s="79"/>
      <c r="D261" s="79"/>
      <c r="E261" s="429">
        <f>$D227</f>
        <v>1595</v>
      </c>
      <c r="F261" s="435"/>
      <c r="G261" s="79"/>
      <c r="H261" s="272" t="s">
        <v>11</v>
      </c>
      <c r="I261" s="273"/>
      <c r="J261" s="80" t="str">
        <f>$B229</f>
        <v>Yang, Andrew</v>
      </c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429">
        <f>$D229</f>
        <v>1335</v>
      </c>
      <c r="Z261" s="435"/>
      <c r="AA261" s="243"/>
      <c r="AB261" s="77" t="s">
        <v>4</v>
      </c>
    </row>
    <row r="262" spans="1:33" s="87" customFormat="1" ht="17" customHeight="1">
      <c r="A262" s="72"/>
      <c r="B262" s="78"/>
      <c r="C262" s="79"/>
      <c r="D262" s="79"/>
      <c r="E262" s="79"/>
      <c r="F262" s="79"/>
      <c r="G262" s="79"/>
      <c r="H262" s="272" t="s">
        <v>11</v>
      </c>
      <c r="I262" s="273"/>
      <c r="J262" s="80"/>
      <c r="K262" s="81"/>
      <c r="L262" s="81"/>
      <c r="AA262" s="329"/>
      <c r="AB262" s="77"/>
    </row>
    <row r="263" spans="1:33" s="87" customFormat="1" ht="17" customHeight="1">
      <c r="A263" s="330"/>
      <c r="B263" s="142"/>
      <c r="C263" s="143"/>
      <c r="D263" s="143"/>
      <c r="E263" s="143"/>
      <c r="F263" s="143"/>
      <c r="G263" s="143"/>
      <c r="H263" s="274" t="s">
        <v>11</v>
      </c>
      <c r="I263" s="275"/>
      <c r="J263" s="144"/>
      <c r="K263" s="103"/>
      <c r="L263" s="103"/>
      <c r="M263" s="103"/>
      <c r="N263" s="103"/>
      <c r="O263" s="103"/>
      <c r="P263" s="103"/>
      <c r="Q263" s="103"/>
      <c r="Y263" s="103"/>
      <c r="Z263" s="103"/>
      <c r="AA263" s="331"/>
      <c r="AB263" s="86"/>
    </row>
    <row r="265" spans="1:33" ht="16" customHeight="1">
      <c r="B265" s="2" t="str">
        <f>B221</f>
        <v>Under 2000 RR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438" t="str">
        <f>Y$1</f>
        <v>Jul 18-19, 2015</v>
      </c>
      <c r="Z265" s="438"/>
      <c r="AA265" s="438"/>
      <c r="AB265" s="438"/>
    </row>
    <row r="266" spans="1:33" ht="16" customHeight="1">
      <c r="B266" s="5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6"/>
    </row>
    <row r="267" spans="1:33">
      <c r="B267" s="5" t="s">
        <v>1</v>
      </c>
      <c r="C267" s="5"/>
      <c r="D267" s="7">
        <v>7</v>
      </c>
      <c r="E267" s="8" t="s">
        <v>2</v>
      </c>
      <c r="F267" s="8"/>
      <c r="G267" s="8"/>
      <c r="H267" s="8" t="s">
        <v>3</v>
      </c>
      <c r="I267" s="8"/>
      <c r="J267" s="8"/>
      <c r="K267" s="8" t="s">
        <v>4</v>
      </c>
      <c r="L267" s="8"/>
      <c r="M267" s="8"/>
      <c r="N267" s="8" t="s">
        <v>5</v>
      </c>
      <c r="O267" s="8"/>
      <c r="P267" s="8"/>
      <c r="Q267" s="9" t="s">
        <v>2</v>
      </c>
      <c r="R267" s="10"/>
      <c r="S267" s="9" t="s">
        <v>3</v>
      </c>
      <c r="T267" s="10"/>
      <c r="U267" s="9" t="s">
        <v>4</v>
      </c>
      <c r="V267" s="10"/>
      <c r="W267" s="9" t="s">
        <v>5</v>
      </c>
      <c r="X267" s="10"/>
      <c r="Y267" s="6" t="s">
        <v>6</v>
      </c>
      <c r="Z267" s="11" t="s">
        <v>7</v>
      </c>
      <c r="AA267" s="12" t="s">
        <v>8</v>
      </c>
      <c r="AB267" s="13" t="s">
        <v>9</v>
      </c>
      <c r="AC267" s="13" t="s">
        <v>16</v>
      </c>
    </row>
    <row r="268" spans="1:33" s="87" customFormat="1" ht="16">
      <c r="B268" s="14">
        <v>26624</v>
      </c>
      <c r="C268" s="15"/>
      <c r="D268" s="16" t="s">
        <v>21</v>
      </c>
      <c r="E268" s="236"/>
      <c r="F268" s="237"/>
      <c r="G268" s="237"/>
      <c r="H268" s="68">
        <f>IF(J269&lt;0,"L",IF(J269&gt;0,"W", ))</f>
        <v>0</v>
      </c>
      <c r="I268" s="238">
        <f>IF($H288&gt;$I288,$I288,-$H288)</f>
        <v>0</v>
      </c>
      <c r="J268" s="239">
        <f>IF($H289&gt;$I289,$I289,-$H289)</f>
        <v>0</v>
      </c>
      <c r="K268" s="68">
        <f>IF(M269&lt;0,"L",IF(M269&gt;0,"W", ))</f>
        <v>0</v>
      </c>
      <c r="L268" s="238">
        <f>IF($H278&gt;$I278,$I278,-$H278)</f>
        <v>0</v>
      </c>
      <c r="M268" s="239">
        <f>IF($H279&gt;$I279,$I279,-$H279)</f>
        <v>0</v>
      </c>
      <c r="N268" s="68">
        <f>IF(P269&lt;0,"L",IF(P269&gt;0,"W", ))</f>
        <v>0</v>
      </c>
      <c r="O268" s="238">
        <f>IF($H298&gt;$I298,$I298,-$H298)</f>
        <v>0</v>
      </c>
      <c r="P268" s="240">
        <f>IF($H299&gt;$I299,$I299,-$H299)</f>
        <v>0</v>
      </c>
      <c r="Q268" s="241"/>
      <c r="R268" s="242"/>
      <c r="S268" s="132">
        <f>IF(H268="W",2, )</f>
        <v>0</v>
      </c>
      <c r="T268" s="243">
        <f>IF(J269&lt;0, 1, )</f>
        <v>0</v>
      </c>
      <c r="U268" s="132">
        <f>IF(K268="W",2, )</f>
        <v>0</v>
      </c>
      <c r="V268" s="243">
        <f>IF(M269&lt;0, 1, )</f>
        <v>0</v>
      </c>
      <c r="W268" s="132">
        <f>IF(N268="W",2, )</f>
        <v>0</v>
      </c>
      <c r="X268" s="243">
        <f>IF(P269&lt;0, 1, )</f>
        <v>0</v>
      </c>
      <c r="Y268" s="71">
        <f>SUM(Q268:X268)</f>
        <v>0</v>
      </c>
      <c r="Z268" s="244"/>
      <c r="AA268" s="245"/>
      <c r="AB268" s="71"/>
      <c r="AC268" s="71"/>
      <c r="AE268" s="87">
        <f t="shared" ref="AE268:AE275" si="12">B268</f>
        <v>26624</v>
      </c>
      <c r="AG268" s="128" t="str">
        <f t="shared" ref="AG268:AG275" si="13">D268</f>
        <v>AGTTA</v>
      </c>
    </row>
    <row r="269" spans="1:33" s="87" customFormat="1" ht="16">
      <c r="A269" s="125" t="s">
        <v>2</v>
      </c>
      <c r="B269" s="31" t="s">
        <v>204</v>
      </c>
      <c r="C269" s="32"/>
      <c r="D269" s="33">
        <v>1785</v>
      </c>
      <c r="E269" s="249"/>
      <c r="F269" s="250"/>
      <c r="G269" s="250"/>
      <c r="H269" s="251">
        <f>IF($H290&gt;$I290,$I290,-$H290)</f>
        <v>0</v>
      </c>
      <c r="I269" s="252">
        <f>IF($H291&gt;$I291,$I291,-$H291)</f>
        <v>0</v>
      </c>
      <c r="J269" s="252">
        <f>IF($H292&gt;$I292,$I292,-$H292)</f>
        <v>0</v>
      </c>
      <c r="K269" s="251">
        <f>IF($H280&gt;$I280,$I280,-$H280)</f>
        <v>0</v>
      </c>
      <c r="L269" s="252">
        <f>IF($H281&gt;$I281,$I281,-$H281)</f>
        <v>0</v>
      </c>
      <c r="M269" s="252">
        <f>IF($H282&gt;$I282,$I282,-$H282)</f>
        <v>0</v>
      </c>
      <c r="N269" s="251">
        <f>IF($H300&gt;$I300,$I300,-$H300)</f>
        <v>0</v>
      </c>
      <c r="O269" s="252">
        <f>IF($H301&gt;$I301,$I301,-$H301)</f>
        <v>0</v>
      </c>
      <c r="P269" s="253">
        <f>IF($H302&gt;$I302,$I302,-$H302)</f>
        <v>0</v>
      </c>
      <c r="Q269" s="254"/>
      <c r="R269" s="255"/>
      <c r="S269" s="103"/>
      <c r="T269" s="125"/>
      <c r="U269" s="103"/>
      <c r="V269" s="125"/>
      <c r="W269" s="103"/>
      <c r="X269" s="125"/>
      <c r="Y269" s="86"/>
      <c r="Z269" s="256" t="s">
        <v>10</v>
      </c>
      <c r="AA269" s="257" t="s">
        <v>10</v>
      </c>
      <c r="AB269" s="86"/>
      <c r="AC269" s="86"/>
      <c r="AD269" s="329">
        <v>1</v>
      </c>
      <c r="AE269" s="87" t="str">
        <f t="shared" si="12"/>
        <v xml:space="preserve">Dyl, Andrew </v>
      </c>
      <c r="AG269" s="87">
        <f t="shared" si="13"/>
        <v>1785</v>
      </c>
    </row>
    <row r="270" spans="1:33" s="87" customFormat="1" ht="16">
      <c r="A270" s="126"/>
      <c r="B270" s="332">
        <v>90300</v>
      </c>
      <c r="C270" s="333"/>
      <c r="D270" s="16" t="s">
        <v>48</v>
      </c>
      <c r="E270" s="68">
        <f>IF(G271&lt;0,"L",IF(G271&gt;0,"W", ))</f>
        <v>0</v>
      </c>
      <c r="F270" s="238">
        <f>-I268</f>
        <v>0</v>
      </c>
      <c r="G270" s="258">
        <f>-J268</f>
        <v>0</v>
      </c>
      <c r="H270" s="236"/>
      <c r="I270" s="237"/>
      <c r="J270" s="237"/>
      <c r="K270" s="68">
        <f>IF(M271&lt;0,"L",IF(M271&gt;0,"W", ))</f>
        <v>0</v>
      </c>
      <c r="L270" s="238">
        <f>IF(H303&gt;$I303,$I303,-$H303)</f>
        <v>0</v>
      </c>
      <c r="M270" s="239">
        <f>IF(H304&gt;$I304,$I304,-$H304)</f>
        <v>0</v>
      </c>
      <c r="N270" s="68">
        <f>IF(P271&lt;0,"L",IF(P271&gt;0,"W", ))</f>
        <v>0</v>
      </c>
      <c r="O270" s="238">
        <f>IF($H283&gt;$I283,$I283,-$H283)</f>
        <v>0</v>
      </c>
      <c r="P270" s="240">
        <f>IF($H284&gt;$I284,$I284,-$H284)</f>
        <v>0</v>
      </c>
      <c r="Q270" s="259">
        <f>IF(E270="W",2, )</f>
        <v>0</v>
      </c>
      <c r="R270" s="258">
        <f>IF(G271&lt;0, 1, )</f>
        <v>0</v>
      </c>
      <c r="S270" s="241"/>
      <c r="T270" s="242"/>
      <c r="U270" s="132">
        <f>IF(K270="W",2, )</f>
        <v>0</v>
      </c>
      <c r="V270" s="243">
        <f>IF(M271&lt;0, 1, )</f>
        <v>0</v>
      </c>
      <c r="W270" s="132">
        <f>IF(N270="W",2, )</f>
        <v>0</v>
      </c>
      <c r="X270" s="243">
        <f>IF(P271&lt;0, 1, )</f>
        <v>0</v>
      </c>
      <c r="Y270" s="71">
        <f>SUM(Q270:X270)</f>
        <v>0</v>
      </c>
      <c r="Z270" s="244"/>
      <c r="AA270" s="245"/>
      <c r="AB270" s="77"/>
      <c r="AC270" s="77"/>
      <c r="AD270" s="329"/>
      <c r="AE270" s="87">
        <f t="shared" si="12"/>
        <v>90300</v>
      </c>
      <c r="AG270" s="128" t="str">
        <f t="shared" si="13"/>
        <v>AITTA</v>
      </c>
    </row>
    <row r="271" spans="1:33" s="87" customFormat="1" ht="16">
      <c r="A271" s="125" t="s">
        <v>3</v>
      </c>
      <c r="B271" s="51" t="s">
        <v>77</v>
      </c>
      <c r="C271" s="41"/>
      <c r="D271" s="334">
        <v>1598</v>
      </c>
      <c r="E271" s="72">
        <f>-H269</f>
        <v>0</v>
      </c>
      <c r="F271" s="260">
        <f>-I269</f>
        <v>0</v>
      </c>
      <c r="G271" s="243">
        <f>-J269</f>
        <v>0</v>
      </c>
      <c r="H271" s="249"/>
      <c r="I271" s="250"/>
      <c r="J271" s="250"/>
      <c r="K271" s="251">
        <f>IF(H305&gt;$I305,$I305,-$H305)</f>
        <v>0</v>
      </c>
      <c r="L271" s="252">
        <f>IF(H306&gt;$I306,$I306,-$H306)</f>
        <v>0</v>
      </c>
      <c r="M271" s="252">
        <f>IF($H307&gt;$I307,$I307,-$H307)</f>
        <v>0</v>
      </c>
      <c r="N271" s="251">
        <f>IF($H285&gt;$I285,$I285,-$H285)</f>
        <v>0</v>
      </c>
      <c r="O271" s="252">
        <f>IF($H286&gt;$I286,$I286,-$H286)</f>
        <v>0</v>
      </c>
      <c r="P271" s="253">
        <f>IF($H287&gt;$I287,$I287,-$H287)</f>
        <v>0</v>
      </c>
      <c r="Q271" s="144"/>
      <c r="R271" s="125"/>
      <c r="S271" s="254"/>
      <c r="T271" s="255"/>
      <c r="U271" s="103"/>
      <c r="V271" s="125"/>
      <c r="W271" s="103"/>
      <c r="X271" s="125"/>
      <c r="Y271" s="86"/>
      <c r="Z271" s="256" t="s">
        <v>10</v>
      </c>
      <c r="AA271" s="257" t="s">
        <v>10</v>
      </c>
      <c r="AB271" s="86"/>
      <c r="AC271" s="86"/>
      <c r="AD271" s="329">
        <v>2</v>
      </c>
      <c r="AE271" s="87" t="str">
        <f t="shared" si="12"/>
        <v xml:space="preserve">Zhao, Kevin </v>
      </c>
      <c r="AG271" s="87">
        <f t="shared" si="13"/>
        <v>1598</v>
      </c>
    </row>
    <row r="272" spans="1:33" s="87" customFormat="1" ht="16">
      <c r="A272" s="126"/>
      <c r="B272" s="332">
        <v>80412</v>
      </c>
      <c r="C272" s="333"/>
      <c r="D272" s="16" t="s">
        <v>187</v>
      </c>
      <c r="E272" s="68">
        <f>IF(G273&lt;0,"L",IF(G273&gt;0,"W", ))</f>
        <v>0</v>
      </c>
      <c r="F272" s="238">
        <f>-L268</f>
        <v>0</v>
      </c>
      <c r="G272" s="258">
        <f>-M268</f>
        <v>0</v>
      </c>
      <c r="H272" s="68">
        <f>IF(J273&lt;0,"L",IF(J273&gt;0,"W", ))</f>
        <v>0</v>
      </c>
      <c r="I272" s="238">
        <f>-L270</f>
        <v>0</v>
      </c>
      <c r="J272" s="258">
        <f>-M270</f>
        <v>0</v>
      </c>
      <c r="K272" s="236"/>
      <c r="L272" s="237"/>
      <c r="M272" s="237"/>
      <c r="N272" s="68">
        <f>IF(P273&lt;0,"L",IF(P273&gt;0,"W", ))</f>
        <v>0</v>
      </c>
      <c r="O272" s="238">
        <f>IF($H293&gt;$I293,$I293,-$H293)</f>
        <v>0</v>
      </c>
      <c r="P272" s="240">
        <f>IF($H294&gt;$I294,$I294,-$H294)</f>
        <v>0</v>
      </c>
      <c r="Q272" s="259">
        <f>IF(E272="W",2, )</f>
        <v>0</v>
      </c>
      <c r="R272" s="258">
        <f>IF(G273&lt;0, 1, )</f>
        <v>0</v>
      </c>
      <c r="S272" s="132">
        <f>IF(H272="W",2, )</f>
        <v>0</v>
      </c>
      <c r="T272" s="243">
        <f>IF(J273&lt;0, 1, )</f>
        <v>0</v>
      </c>
      <c r="U272" s="241"/>
      <c r="V272" s="242"/>
      <c r="W272" s="132">
        <f>IF(N272="W",2, )</f>
        <v>0</v>
      </c>
      <c r="X272" s="243">
        <f>IF(P273&lt;0, 1, )</f>
        <v>0</v>
      </c>
      <c r="Y272" s="71">
        <f>SUM(Q272:X272)</f>
        <v>0</v>
      </c>
      <c r="Z272" s="244"/>
      <c r="AA272" s="245"/>
      <c r="AB272" s="77"/>
      <c r="AC272" s="77"/>
      <c r="AD272" s="329"/>
      <c r="AE272" s="87">
        <f t="shared" si="12"/>
        <v>80412</v>
      </c>
      <c r="AG272" s="128" t="str">
        <f t="shared" si="13"/>
        <v>Fayette Co</v>
      </c>
    </row>
    <row r="273" spans="1:33" s="87" customFormat="1" ht="16">
      <c r="A273" s="125" t="s">
        <v>4</v>
      </c>
      <c r="B273" s="51" t="s">
        <v>205</v>
      </c>
      <c r="C273" s="41"/>
      <c r="D273" s="334">
        <v>1335</v>
      </c>
      <c r="E273" s="72">
        <f>-K269</f>
        <v>0</v>
      </c>
      <c r="F273" s="260">
        <f>-L269</f>
        <v>0</v>
      </c>
      <c r="G273" s="243">
        <f>-M269</f>
        <v>0</v>
      </c>
      <c r="H273" s="72">
        <f>-K271</f>
        <v>0</v>
      </c>
      <c r="I273" s="260">
        <f>-L271</f>
        <v>0</v>
      </c>
      <c r="J273" s="243">
        <f>-M271</f>
        <v>0</v>
      </c>
      <c r="K273" s="249"/>
      <c r="L273" s="250"/>
      <c r="M273" s="250"/>
      <c r="N273" s="251">
        <f>IF($H295&gt;$I295,$I295,-$H295)</f>
        <v>0</v>
      </c>
      <c r="O273" s="252">
        <f>IF($H296&gt;$I296,$I296,-$H296)</f>
        <v>0</v>
      </c>
      <c r="P273" s="253">
        <f>IF($H297&gt;$I297,$I297,-$H297)</f>
        <v>0</v>
      </c>
      <c r="Q273" s="144"/>
      <c r="R273" s="125"/>
      <c r="S273" s="103"/>
      <c r="T273" s="125"/>
      <c r="U273" s="254"/>
      <c r="V273" s="255"/>
      <c r="W273" s="103"/>
      <c r="X273" s="125"/>
      <c r="Y273" s="86"/>
      <c r="Z273" s="256" t="s">
        <v>10</v>
      </c>
      <c r="AA273" s="257" t="s">
        <v>10</v>
      </c>
      <c r="AB273" s="86"/>
      <c r="AC273" s="86"/>
      <c r="AD273" s="329">
        <v>3</v>
      </c>
      <c r="AE273" s="87" t="str">
        <f t="shared" si="12"/>
        <v xml:space="preserve">Yamada, Koji </v>
      </c>
      <c r="AG273" s="87">
        <f t="shared" si="13"/>
        <v>1335</v>
      </c>
    </row>
    <row r="274" spans="1:33" s="87" customFormat="1" ht="16">
      <c r="A274" s="126"/>
      <c r="B274" s="332">
        <v>91852</v>
      </c>
      <c r="C274" s="333"/>
      <c r="D274" s="16" t="s">
        <v>57</v>
      </c>
      <c r="E274" s="68">
        <f>IF(G275&lt;0,"L",IF(G275&gt;0,"W", ))</f>
        <v>0</v>
      </c>
      <c r="F274" s="238">
        <f>-O268</f>
        <v>0</v>
      </c>
      <c r="G274" s="261">
        <f>-P268</f>
        <v>0</v>
      </c>
      <c r="H274" s="68">
        <f>IF(J275&lt;0,"L",IF(J275&gt;0,"W", ))</f>
        <v>0</v>
      </c>
      <c r="I274" s="238">
        <f>-O270</f>
        <v>0</v>
      </c>
      <c r="J274" s="258">
        <f>-P270</f>
        <v>0</v>
      </c>
      <c r="K274" s="68">
        <f>IF(M275&lt;0,"L",IF(M275&gt;0,"W", ))</f>
        <v>0</v>
      </c>
      <c r="L274" s="238">
        <f>-O272</f>
        <v>0</v>
      </c>
      <c r="M274" s="258">
        <f>-P272</f>
        <v>0</v>
      </c>
      <c r="N274" s="236"/>
      <c r="O274" s="237"/>
      <c r="P274" s="262"/>
      <c r="Q274" s="132">
        <f>IF(E274="W",2, )</f>
        <v>0</v>
      </c>
      <c r="R274" s="150">
        <f>IF(E274="L",1, )</f>
        <v>0</v>
      </c>
      <c r="S274" s="132">
        <f>IF(H274="W",2, )</f>
        <v>0</v>
      </c>
      <c r="T274" s="243">
        <f>IF(J275&lt;0, 1, )</f>
        <v>0</v>
      </c>
      <c r="U274" s="132">
        <f>IF(K274="W",2, )</f>
        <v>0</v>
      </c>
      <c r="V274" s="243">
        <f>IF(M275&lt;0, 1, )</f>
        <v>0</v>
      </c>
      <c r="W274" s="241"/>
      <c r="X274" s="242"/>
      <c r="Y274" s="238">
        <f>SUM(Q274:X274)</f>
        <v>0</v>
      </c>
      <c r="Z274" s="244"/>
      <c r="AA274" s="245"/>
      <c r="AB274" s="77"/>
      <c r="AC274" s="77"/>
      <c r="AD274" s="329"/>
      <c r="AE274" s="87">
        <f t="shared" si="12"/>
        <v>91852</v>
      </c>
      <c r="AG274" s="128" t="str">
        <f t="shared" si="13"/>
        <v>none</v>
      </c>
    </row>
    <row r="275" spans="1:33" s="87" customFormat="1" ht="16">
      <c r="A275" s="125" t="s">
        <v>5</v>
      </c>
      <c r="B275" s="51" t="s">
        <v>206</v>
      </c>
      <c r="C275" s="41"/>
      <c r="D275" s="334">
        <v>955</v>
      </c>
      <c r="E275" s="266">
        <f>-N269</f>
        <v>0</v>
      </c>
      <c r="F275" s="267">
        <f>-O269</f>
        <v>0</v>
      </c>
      <c r="G275" s="268">
        <f>-P269</f>
        <v>0</v>
      </c>
      <c r="H275" s="330">
        <f>-N271</f>
        <v>0</v>
      </c>
      <c r="I275" s="267">
        <f>-O271</f>
        <v>0</v>
      </c>
      <c r="J275" s="109">
        <f>-P271</f>
        <v>0</v>
      </c>
      <c r="K275" s="330">
        <f>-N273</f>
        <v>0</v>
      </c>
      <c r="L275" s="267">
        <f>-O273</f>
        <v>0</v>
      </c>
      <c r="M275" s="109">
        <f>-P273</f>
        <v>0</v>
      </c>
      <c r="N275" s="249"/>
      <c r="O275" s="250"/>
      <c r="P275" s="269"/>
      <c r="Q275" s="103"/>
      <c r="R275" s="125"/>
      <c r="S275" s="103"/>
      <c r="T275" s="125"/>
      <c r="U275" s="103"/>
      <c r="V275" s="125"/>
      <c r="W275" s="254"/>
      <c r="X275" s="255"/>
      <c r="Y275" s="331"/>
      <c r="Z275" s="256" t="s">
        <v>10</v>
      </c>
      <c r="AA275" s="257" t="s">
        <v>10</v>
      </c>
      <c r="AB275" s="86"/>
      <c r="AC275" s="86"/>
      <c r="AD275" s="329">
        <v>4</v>
      </c>
      <c r="AE275" s="87" t="str">
        <f t="shared" si="12"/>
        <v xml:space="preserve">Sauerman, Scott </v>
      </c>
      <c r="AG275" s="87">
        <f t="shared" si="13"/>
        <v>955</v>
      </c>
    </row>
    <row r="276" spans="1:33" s="87" customFormat="1" ht="16">
      <c r="X276" s="329"/>
      <c r="AD276" s="329"/>
    </row>
    <row r="277" spans="1:33" s="87" customFormat="1" ht="16">
      <c r="H277" s="128" t="s">
        <v>1</v>
      </c>
      <c r="I277" s="329">
        <f>D267</f>
        <v>7</v>
      </c>
      <c r="J277" s="329"/>
      <c r="K277" s="329"/>
      <c r="L277" s="329"/>
      <c r="Y277" s="103"/>
      <c r="Z277" s="103"/>
      <c r="AA277" s="103"/>
      <c r="AB277" s="329"/>
    </row>
    <row r="278" spans="1:33" s="87" customFormat="1" ht="19" customHeight="1">
      <c r="A278" s="68">
        <v>1</v>
      </c>
      <c r="B278" s="130"/>
      <c r="C278" s="131"/>
      <c r="D278" s="131"/>
      <c r="E278" s="131"/>
      <c r="F278" s="131"/>
      <c r="G278" s="131"/>
      <c r="H278" s="270" t="s">
        <v>11</v>
      </c>
      <c r="I278" s="271"/>
      <c r="J278" s="68"/>
      <c r="K278" s="238"/>
      <c r="L278" s="238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258"/>
      <c r="AB278" s="71"/>
    </row>
    <row r="279" spans="1:33" s="87" customFormat="1" ht="19" customHeight="1">
      <c r="A279" s="72"/>
      <c r="B279" s="78"/>
      <c r="C279" s="79"/>
      <c r="D279" s="79"/>
      <c r="E279" s="79"/>
      <c r="F279" s="79"/>
      <c r="G279" s="79"/>
      <c r="H279" s="272" t="s">
        <v>11</v>
      </c>
      <c r="I279" s="273"/>
      <c r="J279" s="72"/>
      <c r="K279" s="328"/>
      <c r="L279" s="328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243"/>
      <c r="AB279" s="77"/>
    </row>
    <row r="280" spans="1:33" s="87" customFormat="1" ht="19" customHeight="1">
      <c r="A280" s="72" t="s">
        <v>2</v>
      </c>
      <c r="B280" s="78" t="str">
        <f>B269</f>
        <v xml:space="preserve">Dyl, Andrew </v>
      </c>
      <c r="C280" s="79"/>
      <c r="D280" s="79"/>
      <c r="E280" s="429">
        <f>$D269</f>
        <v>1785</v>
      </c>
      <c r="F280" s="435"/>
      <c r="G280" s="79"/>
      <c r="H280" s="272" t="s">
        <v>11</v>
      </c>
      <c r="I280" s="273"/>
      <c r="J280" s="80" t="str">
        <f>$B273</f>
        <v xml:space="preserve">Yamada, Koji </v>
      </c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429">
        <f>$D273</f>
        <v>1335</v>
      </c>
      <c r="Z280" s="435"/>
      <c r="AA280" s="243"/>
      <c r="AB280" s="77" t="s">
        <v>4</v>
      </c>
    </row>
    <row r="281" spans="1:33" s="87" customFormat="1" ht="19" customHeight="1">
      <c r="A281" s="72"/>
      <c r="B281" s="78"/>
      <c r="C281" s="79"/>
      <c r="D281" s="79"/>
      <c r="E281" s="79"/>
      <c r="F281" s="79"/>
      <c r="G281" s="79"/>
      <c r="H281" s="272" t="s">
        <v>11</v>
      </c>
      <c r="I281" s="273"/>
      <c r="J281" s="80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243"/>
      <c r="AB281" s="77"/>
    </row>
    <row r="282" spans="1:33" s="87" customFormat="1" ht="19" customHeight="1">
      <c r="A282" s="330"/>
      <c r="B282" s="142"/>
      <c r="C282" s="143"/>
      <c r="D282" s="143"/>
      <c r="E282" s="143"/>
      <c r="F282" s="143"/>
      <c r="G282" s="143"/>
      <c r="H282" s="274" t="s">
        <v>11</v>
      </c>
      <c r="I282" s="275"/>
      <c r="J282" s="144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9"/>
      <c r="AB282" s="86"/>
    </row>
    <row r="283" spans="1:33" s="87" customFormat="1" ht="19" customHeight="1">
      <c r="A283" s="68">
        <v>2</v>
      </c>
      <c r="B283" s="130"/>
      <c r="C283" s="131"/>
      <c r="D283" s="131"/>
      <c r="E283" s="131"/>
      <c r="F283" s="131"/>
      <c r="G283" s="131"/>
      <c r="H283" s="270" t="s">
        <v>11</v>
      </c>
      <c r="I283" s="271"/>
      <c r="J283" s="72"/>
      <c r="K283" s="328"/>
      <c r="L283" s="328"/>
      <c r="M283" s="81"/>
      <c r="N283" s="81"/>
      <c r="O283" s="81"/>
      <c r="P283" s="81"/>
      <c r="Q283" s="81"/>
      <c r="R283" s="81"/>
      <c r="S283" s="81"/>
      <c r="T283" s="81"/>
      <c r="AA283" s="329"/>
      <c r="AB283" s="71"/>
    </row>
    <row r="284" spans="1:33" s="87" customFormat="1" ht="19" customHeight="1">
      <c r="A284" s="72"/>
      <c r="B284" s="78"/>
      <c r="C284" s="79"/>
      <c r="D284" s="79"/>
      <c r="E284" s="79"/>
      <c r="F284" s="79"/>
      <c r="G284" s="79"/>
      <c r="H284" s="272" t="s">
        <v>11</v>
      </c>
      <c r="I284" s="273"/>
      <c r="J284" s="72"/>
      <c r="K284" s="328"/>
      <c r="L284" s="328"/>
      <c r="M284" s="81"/>
      <c r="N284" s="81"/>
      <c r="O284" s="81"/>
      <c r="P284" s="81"/>
      <c r="Q284" s="81"/>
      <c r="R284" s="81"/>
      <c r="S284" s="81"/>
      <c r="T284" s="81"/>
      <c r="AA284" s="329"/>
      <c r="AB284" s="77"/>
    </row>
    <row r="285" spans="1:33" s="87" customFormat="1" ht="19" customHeight="1">
      <c r="A285" s="72" t="s">
        <v>3</v>
      </c>
      <c r="B285" s="78" t="str">
        <f>$B271</f>
        <v xml:space="preserve">Zhao, Kevin </v>
      </c>
      <c r="C285" s="79"/>
      <c r="D285" s="79"/>
      <c r="E285" s="429">
        <f>$D271</f>
        <v>1598</v>
      </c>
      <c r="F285" s="435"/>
      <c r="G285" s="79"/>
      <c r="H285" s="272" t="s">
        <v>11</v>
      </c>
      <c r="I285" s="273"/>
      <c r="J285" s="80" t="str">
        <f>$B275</f>
        <v xml:space="preserve">Sauerman, Scott </v>
      </c>
      <c r="K285" s="81"/>
      <c r="L285" s="81"/>
      <c r="Y285" s="436">
        <f>$D275</f>
        <v>955</v>
      </c>
      <c r="Z285" s="437"/>
      <c r="AA285" s="329"/>
      <c r="AB285" s="77" t="s">
        <v>5</v>
      </c>
    </row>
    <row r="286" spans="1:33" s="87" customFormat="1" ht="19" customHeight="1">
      <c r="A286" s="72"/>
      <c r="B286" s="78"/>
      <c r="C286" s="79"/>
      <c r="D286" s="79"/>
      <c r="E286" s="79"/>
      <c r="F286" s="79"/>
      <c r="G286" s="79"/>
      <c r="H286" s="272" t="s">
        <v>11</v>
      </c>
      <c r="I286" s="273"/>
      <c r="J286" s="80"/>
      <c r="K286" s="81"/>
      <c r="L286" s="81"/>
      <c r="AA286" s="329"/>
      <c r="AB286" s="77"/>
    </row>
    <row r="287" spans="1:33" s="87" customFormat="1" ht="19" customHeight="1">
      <c r="A287" s="330"/>
      <c r="B287" s="142"/>
      <c r="C287" s="143"/>
      <c r="D287" s="143"/>
      <c r="E287" s="143"/>
      <c r="F287" s="143"/>
      <c r="G287" s="143"/>
      <c r="H287" s="274" t="s">
        <v>11</v>
      </c>
      <c r="I287" s="275"/>
      <c r="J287" s="144"/>
      <c r="K287" s="81"/>
      <c r="L287" s="81"/>
      <c r="Y287" s="103"/>
      <c r="Z287" s="103"/>
      <c r="AA287" s="331"/>
      <c r="AB287" s="86"/>
    </row>
    <row r="288" spans="1:33" s="87" customFormat="1" ht="19" customHeight="1">
      <c r="A288" s="68">
        <v>3</v>
      </c>
      <c r="B288" s="130"/>
      <c r="C288" s="131"/>
      <c r="D288" s="131"/>
      <c r="E288" s="131"/>
      <c r="F288" s="131"/>
      <c r="G288" s="131"/>
      <c r="H288" s="270" t="s">
        <v>11</v>
      </c>
      <c r="I288" s="271"/>
      <c r="J288" s="68"/>
      <c r="K288" s="238"/>
      <c r="L288" s="238"/>
      <c r="M288" s="132"/>
      <c r="N288" s="132"/>
      <c r="O288" s="132"/>
      <c r="P288" s="132"/>
      <c r="Q288" s="132"/>
      <c r="R288" s="132"/>
      <c r="S288" s="132"/>
      <c r="T288" s="132"/>
      <c r="AA288" s="329"/>
      <c r="AB288" s="71"/>
    </row>
    <row r="289" spans="1:28" s="87" customFormat="1" ht="19" customHeight="1">
      <c r="A289" s="72"/>
      <c r="B289" s="78"/>
      <c r="C289" s="79"/>
      <c r="D289" s="79"/>
      <c r="E289" s="79"/>
      <c r="F289" s="79"/>
      <c r="G289" s="79"/>
      <c r="H289" s="272" t="s">
        <v>11</v>
      </c>
      <c r="I289" s="273"/>
      <c r="J289" s="72"/>
      <c r="K289" s="328"/>
      <c r="L289" s="328"/>
      <c r="M289" s="81"/>
      <c r="N289" s="81"/>
      <c r="O289" s="81"/>
      <c r="P289" s="81"/>
      <c r="Q289" s="81"/>
      <c r="R289" s="81"/>
      <c r="S289" s="81"/>
      <c r="T289" s="81"/>
      <c r="AA289" s="329"/>
      <c r="AB289" s="77"/>
    </row>
    <row r="290" spans="1:28" s="87" customFormat="1" ht="19" customHeight="1">
      <c r="A290" s="72" t="s">
        <v>2</v>
      </c>
      <c r="B290" s="78" t="str">
        <f>B269</f>
        <v xml:space="preserve">Dyl, Andrew </v>
      </c>
      <c r="C290" s="79"/>
      <c r="D290" s="79"/>
      <c r="E290" s="429">
        <f>$D269</f>
        <v>1785</v>
      </c>
      <c r="F290" s="435"/>
      <c r="G290" s="79"/>
      <c r="H290" s="272" t="s">
        <v>11</v>
      </c>
      <c r="I290" s="273"/>
      <c r="J290" s="78" t="str">
        <f>$B271</f>
        <v xml:space="preserve">Zhao, Kevin </v>
      </c>
      <c r="K290" s="81"/>
      <c r="L290" s="81"/>
      <c r="Y290" s="429">
        <f>$D271</f>
        <v>1598</v>
      </c>
      <c r="Z290" s="435"/>
      <c r="AA290" s="329"/>
      <c r="AB290" s="77" t="s">
        <v>3</v>
      </c>
    </row>
    <row r="291" spans="1:28" s="87" customFormat="1" ht="19" customHeight="1">
      <c r="A291" s="72"/>
      <c r="B291" s="78"/>
      <c r="C291" s="79"/>
      <c r="D291" s="79"/>
      <c r="E291" s="79"/>
      <c r="F291" s="79"/>
      <c r="G291" s="79"/>
      <c r="H291" s="272" t="s">
        <v>11</v>
      </c>
      <c r="I291" s="273"/>
      <c r="J291" s="80"/>
      <c r="K291" s="81"/>
      <c r="L291" s="81"/>
      <c r="AA291" s="329"/>
      <c r="AB291" s="77"/>
    </row>
    <row r="292" spans="1:28" s="87" customFormat="1" ht="19" customHeight="1">
      <c r="A292" s="330"/>
      <c r="B292" s="142"/>
      <c r="C292" s="143"/>
      <c r="D292" s="143"/>
      <c r="E292" s="143"/>
      <c r="F292" s="143"/>
      <c r="G292" s="143"/>
      <c r="H292" s="274" t="s">
        <v>11</v>
      </c>
      <c r="I292" s="275"/>
      <c r="J292" s="144"/>
      <c r="K292" s="81"/>
      <c r="L292" s="81"/>
      <c r="Y292" s="103"/>
      <c r="Z292" s="103"/>
      <c r="AA292" s="331"/>
      <c r="AB292" s="86"/>
    </row>
    <row r="293" spans="1:28" s="87" customFormat="1" ht="19" customHeight="1">
      <c r="A293" s="68">
        <v>4</v>
      </c>
      <c r="B293" s="130"/>
      <c r="C293" s="131"/>
      <c r="D293" s="131"/>
      <c r="E293" s="131"/>
      <c r="F293" s="131"/>
      <c r="G293" s="131"/>
      <c r="H293" s="270" t="s">
        <v>11</v>
      </c>
      <c r="I293" s="271"/>
      <c r="J293" s="68"/>
      <c r="K293" s="238"/>
      <c r="L293" s="238"/>
      <c r="M293" s="132"/>
      <c r="N293" s="132"/>
      <c r="O293" s="132"/>
      <c r="P293" s="132"/>
      <c r="Q293" s="132"/>
      <c r="R293" s="132"/>
      <c r="S293" s="132"/>
      <c r="T293" s="132"/>
      <c r="AA293" s="329"/>
      <c r="AB293" s="71"/>
    </row>
    <row r="294" spans="1:28" s="87" customFormat="1" ht="19" customHeight="1">
      <c r="A294" s="72"/>
      <c r="B294" s="78"/>
      <c r="C294" s="79"/>
      <c r="D294" s="79"/>
      <c r="E294" s="79"/>
      <c r="F294" s="79"/>
      <c r="G294" s="79"/>
      <c r="H294" s="272" t="s">
        <v>11</v>
      </c>
      <c r="I294" s="273"/>
      <c r="J294" s="72"/>
      <c r="K294" s="328"/>
      <c r="L294" s="328"/>
      <c r="M294" s="81"/>
      <c r="N294" s="81"/>
      <c r="O294" s="81"/>
      <c r="P294" s="81"/>
      <c r="Q294" s="81"/>
      <c r="R294" s="81"/>
      <c r="S294" s="81"/>
      <c r="T294" s="81"/>
      <c r="AA294" s="329"/>
      <c r="AB294" s="77"/>
    </row>
    <row r="295" spans="1:28" s="87" customFormat="1" ht="19" customHeight="1">
      <c r="A295" s="72" t="s">
        <v>4</v>
      </c>
      <c r="B295" s="78" t="str">
        <f>B273</f>
        <v xml:space="preserve">Yamada, Koji </v>
      </c>
      <c r="C295" s="79"/>
      <c r="D295" s="79"/>
      <c r="E295" s="429">
        <f>$D273</f>
        <v>1335</v>
      </c>
      <c r="F295" s="435"/>
      <c r="G295" s="79"/>
      <c r="H295" s="272" t="s">
        <v>11</v>
      </c>
      <c r="I295" s="273"/>
      <c r="J295" s="80" t="str">
        <f>$B275</f>
        <v xml:space="preserve">Sauerman, Scott </v>
      </c>
      <c r="K295" s="81"/>
      <c r="L295" s="81"/>
      <c r="Y295" s="436">
        <f>$D275</f>
        <v>955</v>
      </c>
      <c r="Z295" s="437"/>
      <c r="AA295" s="329"/>
      <c r="AB295" s="77" t="s">
        <v>5</v>
      </c>
    </row>
    <row r="296" spans="1:28" s="87" customFormat="1" ht="19" customHeight="1">
      <c r="A296" s="72"/>
      <c r="B296" s="78"/>
      <c r="C296" s="79"/>
      <c r="D296" s="79"/>
      <c r="E296" s="79"/>
      <c r="F296" s="79"/>
      <c r="G296" s="79"/>
      <c r="H296" s="272" t="s">
        <v>11</v>
      </c>
      <c r="I296" s="273"/>
      <c r="J296" s="80"/>
      <c r="K296" s="81"/>
      <c r="L296" s="81"/>
      <c r="AA296" s="329"/>
      <c r="AB296" s="77"/>
    </row>
    <row r="297" spans="1:28" s="87" customFormat="1" ht="19" customHeight="1">
      <c r="A297" s="330"/>
      <c r="B297" s="142"/>
      <c r="C297" s="143"/>
      <c r="D297" s="143"/>
      <c r="E297" s="143"/>
      <c r="F297" s="143"/>
      <c r="G297" s="143"/>
      <c r="H297" s="274" t="s">
        <v>11</v>
      </c>
      <c r="I297" s="275"/>
      <c r="J297" s="144"/>
      <c r="K297" s="81"/>
      <c r="L297" s="81"/>
      <c r="Y297" s="103"/>
      <c r="Z297" s="103"/>
      <c r="AA297" s="331"/>
      <c r="AB297" s="86"/>
    </row>
    <row r="298" spans="1:28" s="87" customFormat="1" ht="19" customHeight="1">
      <c r="A298" s="68">
        <v>5</v>
      </c>
      <c r="B298" s="130"/>
      <c r="C298" s="131"/>
      <c r="D298" s="131"/>
      <c r="E298" s="131"/>
      <c r="F298" s="131"/>
      <c r="G298" s="131"/>
      <c r="H298" s="270" t="s">
        <v>11</v>
      </c>
      <c r="I298" s="271"/>
      <c r="J298" s="68"/>
      <c r="K298" s="238"/>
      <c r="L298" s="238"/>
      <c r="M298" s="132"/>
      <c r="N298" s="132"/>
      <c r="O298" s="132"/>
      <c r="P298" s="132"/>
      <c r="Q298" s="132"/>
      <c r="R298" s="132"/>
      <c r="S298" s="132"/>
      <c r="T298" s="132"/>
      <c r="AA298" s="329"/>
      <c r="AB298" s="71"/>
    </row>
    <row r="299" spans="1:28" s="87" customFormat="1" ht="19" customHeight="1">
      <c r="A299" s="72"/>
      <c r="B299" s="78"/>
      <c r="C299" s="79"/>
      <c r="D299" s="79"/>
      <c r="E299" s="79"/>
      <c r="F299" s="79"/>
      <c r="G299" s="79"/>
      <c r="H299" s="272" t="s">
        <v>11</v>
      </c>
      <c r="I299" s="273"/>
      <c r="J299" s="72"/>
      <c r="K299" s="328"/>
      <c r="L299" s="328"/>
      <c r="M299" s="81"/>
      <c r="N299" s="81"/>
      <c r="O299" s="81"/>
      <c r="P299" s="81"/>
      <c r="Q299" s="81"/>
      <c r="R299" s="81"/>
      <c r="S299" s="81"/>
      <c r="T299" s="81"/>
      <c r="AA299" s="329"/>
      <c r="AB299" s="77"/>
    </row>
    <row r="300" spans="1:28" s="87" customFormat="1" ht="19" customHeight="1">
      <c r="A300" s="72" t="s">
        <v>2</v>
      </c>
      <c r="B300" s="78" t="str">
        <f>B269</f>
        <v xml:space="preserve">Dyl, Andrew </v>
      </c>
      <c r="C300" s="79"/>
      <c r="D300" s="79"/>
      <c r="E300" s="429">
        <f>$D269</f>
        <v>1785</v>
      </c>
      <c r="F300" s="435"/>
      <c r="G300" s="79"/>
      <c r="H300" s="272" t="s">
        <v>11</v>
      </c>
      <c r="I300" s="273"/>
      <c r="J300" s="80" t="str">
        <f>$B275</f>
        <v xml:space="preserve">Sauerman, Scott </v>
      </c>
      <c r="K300" s="81"/>
      <c r="L300" s="81"/>
      <c r="Y300" s="436">
        <f>$D275</f>
        <v>955</v>
      </c>
      <c r="Z300" s="437"/>
      <c r="AA300" s="329"/>
      <c r="AB300" s="77" t="s">
        <v>5</v>
      </c>
    </row>
    <row r="301" spans="1:28" s="87" customFormat="1" ht="19" customHeight="1">
      <c r="A301" s="72"/>
      <c r="B301" s="78"/>
      <c r="C301" s="79"/>
      <c r="D301" s="79"/>
      <c r="E301" s="79"/>
      <c r="F301" s="79"/>
      <c r="G301" s="79"/>
      <c r="H301" s="272" t="s">
        <v>11</v>
      </c>
      <c r="I301" s="273"/>
      <c r="J301" s="80"/>
      <c r="K301" s="81"/>
      <c r="L301" s="81"/>
      <c r="AA301" s="329"/>
      <c r="AB301" s="77"/>
    </row>
    <row r="302" spans="1:28" s="87" customFormat="1" ht="19" customHeight="1">
      <c r="A302" s="330"/>
      <c r="B302" s="142"/>
      <c r="C302" s="143"/>
      <c r="D302" s="143"/>
      <c r="E302" s="143"/>
      <c r="F302" s="143"/>
      <c r="G302" s="143"/>
      <c r="H302" s="274" t="s">
        <v>11</v>
      </c>
      <c r="I302" s="275"/>
      <c r="J302" s="144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331"/>
      <c r="AB302" s="86"/>
    </row>
    <row r="303" spans="1:28" s="87" customFormat="1" ht="19" customHeight="1">
      <c r="A303" s="68">
        <v>6</v>
      </c>
      <c r="B303" s="130"/>
      <c r="C303" s="131"/>
      <c r="D303" s="131"/>
      <c r="E303" s="131"/>
      <c r="F303" s="131"/>
      <c r="G303" s="131"/>
      <c r="H303" s="270" t="s">
        <v>11</v>
      </c>
      <c r="I303" s="271"/>
      <c r="J303" s="72"/>
      <c r="K303" s="328"/>
      <c r="L303" s="328"/>
      <c r="M303" s="81"/>
      <c r="N303" s="81"/>
      <c r="O303" s="81"/>
      <c r="P303" s="81"/>
      <c r="Q303" s="81"/>
      <c r="R303" s="81"/>
      <c r="S303" s="81"/>
      <c r="T303" s="81"/>
      <c r="AA303" s="329"/>
      <c r="AB303" s="77"/>
    </row>
    <row r="304" spans="1:28" s="87" customFormat="1" ht="19" customHeight="1">
      <c r="A304" s="72"/>
      <c r="B304" s="78"/>
      <c r="C304" s="79"/>
      <c r="D304" s="79"/>
      <c r="E304" s="79"/>
      <c r="F304" s="79"/>
      <c r="G304" s="79"/>
      <c r="H304" s="272" t="s">
        <v>11</v>
      </c>
      <c r="I304" s="273"/>
      <c r="J304" s="72"/>
      <c r="K304" s="328"/>
      <c r="L304" s="328"/>
      <c r="M304" s="81"/>
      <c r="N304" s="81"/>
      <c r="O304" s="81"/>
      <c r="P304" s="81"/>
      <c r="Q304" s="81"/>
      <c r="R304" s="81"/>
      <c r="S304" s="81"/>
      <c r="T304" s="81"/>
      <c r="AA304" s="329"/>
      <c r="AB304" s="77"/>
    </row>
    <row r="305" spans="1:33" s="87" customFormat="1" ht="19" customHeight="1">
      <c r="A305" s="72" t="s">
        <v>3</v>
      </c>
      <c r="B305" s="78" t="str">
        <f>$B271</f>
        <v xml:space="preserve">Zhao, Kevin </v>
      </c>
      <c r="C305" s="79"/>
      <c r="D305" s="79"/>
      <c r="E305" s="429">
        <f>$D271</f>
        <v>1598</v>
      </c>
      <c r="F305" s="435"/>
      <c r="G305" s="79"/>
      <c r="H305" s="272" t="s">
        <v>11</v>
      </c>
      <c r="I305" s="273"/>
      <c r="J305" s="80" t="str">
        <f>$B273</f>
        <v xml:space="preserve">Yamada, Koji </v>
      </c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429">
        <f>$D273</f>
        <v>1335</v>
      </c>
      <c r="Z305" s="435"/>
      <c r="AA305" s="243"/>
      <c r="AB305" s="77" t="s">
        <v>4</v>
      </c>
    </row>
    <row r="306" spans="1:33" s="87" customFormat="1" ht="19" customHeight="1">
      <c r="A306" s="72"/>
      <c r="B306" s="78"/>
      <c r="C306" s="79"/>
      <c r="D306" s="79"/>
      <c r="E306" s="79"/>
      <c r="F306" s="79"/>
      <c r="G306" s="79"/>
      <c r="H306" s="272" t="s">
        <v>11</v>
      </c>
      <c r="I306" s="273"/>
      <c r="J306" s="80"/>
      <c r="K306" s="81"/>
      <c r="L306" s="81"/>
      <c r="AA306" s="329"/>
      <c r="AB306" s="77"/>
    </row>
    <row r="307" spans="1:33" s="87" customFormat="1" ht="19" customHeight="1">
      <c r="A307" s="330"/>
      <c r="B307" s="142"/>
      <c r="C307" s="143"/>
      <c r="D307" s="143"/>
      <c r="E307" s="143"/>
      <c r="F307" s="143"/>
      <c r="G307" s="143"/>
      <c r="H307" s="274" t="s">
        <v>11</v>
      </c>
      <c r="I307" s="275"/>
      <c r="J307" s="144"/>
      <c r="K307" s="103"/>
      <c r="L307" s="103"/>
      <c r="M307" s="103"/>
      <c r="N307" s="103"/>
      <c r="O307" s="103"/>
      <c r="P307" s="103"/>
      <c r="Q307" s="103"/>
      <c r="Y307" s="103"/>
      <c r="Z307" s="103"/>
      <c r="AA307" s="331"/>
      <c r="AB307" s="86"/>
    </row>
    <row r="309" spans="1:33" ht="16" customHeight="1">
      <c r="B309" s="2" t="str">
        <f>B265</f>
        <v>Under 2000 RR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438" t="str">
        <f>Y$1</f>
        <v>Jul 18-19, 2015</v>
      </c>
      <c r="Z309" s="438"/>
      <c r="AA309" s="438"/>
      <c r="AB309" s="438"/>
    </row>
    <row r="310" spans="1:33" ht="16" customHeight="1">
      <c r="B310" s="5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6"/>
    </row>
    <row r="311" spans="1:33">
      <c r="B311" s="5" t="s">
        <v>1</v>
      </c>
      <c r="C311" s="5"/>
      <c r="D311" s="7">
        <v>8</v>
      </c>
      <c r="E311" s="8" t="s">
        <v>2</v>
      </c>
      <c r="F311" s="8"/>
      <c r="G311" s="8"/>
      <c r="H311" s="8" t="s">
        <v>3</v>
      </c>
      <c r="I311" s="8"/>
      <c r="J311" s="8"/>
      <c r="K311" s="8" t="s">
        <v>4</v>
      </c>
      <c r="L311" s="8"/>
      <c r="M311" s="8"/>
      <c r="N311" s="8" t="s">
        <v>5</v>
      </c>
      <c r="O311" s="8"/>
      <c r="P311" s="8"/>
      <c r="Q311" s="9" t="s">
        <v>2</v>
      </c>
      <c r="R311" s="10"/>
      <c r="S311" s="9" t="s">
        <v>3</v>
      </c>
      <c r="T311" s="10"/>
      <c r="U311" s="9" t="s">
        <v>4</v>
      </c>
      <c r="V311" s="10"/>
      <c r="W311" s="9" t="s">
        <v>5</v>
      </c>
      <c r="X311" s="10"/>
      <c r="Y311" s="6" t="s">
        <v>6</v>
      </c>
      <c r="Z311" s="11" t="s">
        <v>7</v>
      </c>
      <c r="AA311" s="12" t="s">
        <v>8</v>
      </c>
      <c r="AB311" s="13" t="s">
        <v>9</v>
      </c>
      <c r="AC311" s="13" t="s">
        <v>16</v>
      </c>
    </row>
    <row r="312" spans="1:33" s="87" customFormat="1" ht="16">
      <c r="B312" s="14"/>
      <c r="C312" s="15"/>
      <c r="D312" s="16"/>
      <c r="E312" s="236"/>
      <c r="F312" s="237"/>
      <c r="G312" s="237"/>
      <c r="H312" s="68">
        <f>IF(J313&lt;0,"L",IF(J313&gt;0,"W", ))</f>
        <v>0</v>
      </c>
      <c r="I312" s="238">
        <f>IF($H332&gt;$I332,$I332,-$H332)</f>
        <v>0</v>
      </c>
      <c r="J312" s="239">
        <f>IF($H333&gt;$I333,$I333,-$H333)</f>
        <v>0</v>
      </c>
      <c r="K312" s="68">
        <f>IF(M313&lt;0,"L",IF(M313&gt;0,"W", ))</f>
        <v>0</v>
      </c>
      <c r="L312" s="238">
        <f>IF($H322&gt;$I322,$I322,-$H322)</f>
        <v>0</v>
      </c>
      <c r="M312" s="239">
        <f>IF($H323&gt;$I323,$I323,-$H323)</f>
        <v>0</v>
      </c>
      <c r="N312" s="68">
        <f>IF(P313&lt;0,"L",IF(P313&gt;0,"W", ))</f>
        <v>0</v>
      </c>
      <c r="O312" s="238">
        <f>IF($H342&gt;$I342,$I342,-$H342)</f>
        <v>0</v>
      </c>
      <c r="P312" s="240">
        <f>IF($H343&gt;$I343,$I343,-$H343)</f>
        <v>0</v>
      </c>
      <c r="Q312" s="241"/>
      <c r="R312" s="242"/>
      <c r="S312" s="132">
        <f>IF(H312="W",2, )</f>
        <v>0</v>
      </c>
      <c r="T312" s="243">
        <f>IF(J313&lt;0, 1, )</f>
        <v>0</v>
      </c>
      <c r="U312" s="132">
        <f>IF(K312="W",2, )</f>
        <v>0</v>
      </c>
      <c r="V312" s="243">
        <f>IF(M313&lt;0, 1, )</f>
        <v>0</v>
      </c>
      <c r="W312" s="132">
        <f>IF(N312="W",2, )</f>
        <v>0</v>
      </c>
      <c r="X312" s="243">
        <f>IF(P313&lt;0, 1, )</f>
        <v>0</v>
      </c>
      <c r="Y312" s="71">
        <f>SUM(Q312:X312)</f>
        <v>0</v>
      </c>
      <c r="Z312" s="244"/>
      <c r="AA312" s="245"/>
      <c r="AB312" s="71"/>
      <c r="AC312" s="71"/>
      <c r="AE312" s="87">
        <f t="shared" ref="AE312:AE319" si="14">B312</f>
        <v>0</v>
      </c>
      <c r="AG312" s="128">
        <f t="shared" ref="AG312:AG319" si="15">D312</f>
        <v>0</v>
      </c>
    </row>
    <row r="313" spans="1:33" s="87" customFormat="1" ht="16">
      <c r="A313" s="125" t="s">
        <v>2</v>
      </c>
      <c r="B313" s="31"/>
      <c r="C313" s="32"/>
      <c r="D313" s="33"/>
      <c r="E313" s="249"/>
      <c r="F313" s="250"/>
      <c r="G313" s="250"/>
      <c r="H313" s="251">
        <f>IF($H334&gt;$I334,$I334,-$H334)</f>
        <v>0</v>
      </c>
      <c r="I313" s="252">
        <f>IF($H335&gt;$I335,$I335,-$H335)</f>
        <v>0</v>
      </c>
      <c r="J313" s="252">
        <f>IF($H336&gt;$I336,$I336,-$H336)</f>
        <v>0</v>
      </c>
      <c r="K313" s="251">
        <f>IF($H324&gt;$I324,$I324,-$H324)</f>
        <v>0</v>
      </c>
      <c r="L313" s="252">
        <f>IF($H325&gt;$I325,$I325,-$H325)</f>
        <v>0</v>
      </c>
      <c r="M313" s="252">
        <f>IF($H326&gt;$I326,$I326,-$H326)</f>
        <v>0</v>
      </c>
      <c r="N313" s="251">
        <f>IF($H344&gt;$I344,$I344,-$H344)</f>
        <v>0</v>
      </c>
      <c r="O313" s="252">
        <f>IF($H345&gt;$I345,$I345,-$H345)</f>
        <v>0</v>
      </c>
      <c r="P313" s="253">
        <f>IF($H346&gt;$I346,$I346,-$H346)</f>
        <v>0</v>
      </c>
      <c r="Q313" s="254"/>
      <c r="R313" s="255"/>
      <c r="S313" s="103"/>
      <c r="T313" s="125"/>
      <c r="U313" s="103"/>
      <c r="V313" s="125"/>
      <c r="W313" s="103"/>
      <c r="X313" s="125"/>
      <c r="Y313" s="86"/>
      <c r="Z313" s="256" t="s">
        <v>10</v>
      </c>
      <c r="AA313" s="257" t="s">
        <v>10</v>
      </c>
      <c r="AB313" s="86"/>
      <c r="AC313" s="86"/>
      <c r="AD313" s="329">
        <v>1</v>
      </c>
      <c r="AE313" s="87">
        <f t="shared" si="14"/>
        <v>0</v>
      </c>
      <c r="AG313" s="87">
        <f t="shared" si="15"/>
        <v>0</v>
      </c>
    </row>
    <row r="314" spans="1:33" s="87" customFormat="1" ht="16">
      <c r="A314" s="126"/>
      <c r="B314" s="332"/>
      <c r="C314" s="333"/>
      <c r="D314" s="16"/>
      <c r="E314" s="68">
        <f>IF(G315&lt;0,"L",IF(G315&gt;0,"W", ))</f>
        <v>0</v>
      </c>
      <c r="F314" s="238">
        <f>-I312</f>
        <v>0</v>
      </c>
      <c r="G314" s="258">
        <f>-J312</f>
        <v>0</v>
      </c>
      <c r="H314" s="236"/>
      <c r="I314" s="237"/>
      <c r="J314" s="237"/>
      <c r="K314" s="68">
        <f>IF(M315&lt;0,"L",IF(M315&gt;0,"W", ))</f>
        <v>0</v>
      </c>
      <c r="L314" s="238">
        <f>IF(H347&gt;$I347,$I347,-$H347)</f>
        <v>0</v>
      </c>
      <c r="M314" s="239">
        <f>IF(H348&gt;$I348,$I348,-$H348)</f>
        <v>0</v>
      </c>
      <c r="N314" s="68">
        <f>IF(P315&lt;0,"L",IF(P315&gt;0,"W", ))</f>
        <v>0</v>
      </c>
      <c r="O314" s="238">
        <f>IF($H327&gt;$I327,$I327,-$H327)</f>
        <v>0</v>
      </c>
      <c r="P314" s="240">
        <f>IF($H328&gt;$I328,$I328,-$H328)</f>
        <v>0</v>
      </c>
      <c r="Q314" s="259">
        <f>IF(E314="W",2, )</f>
        <v>0</v>
      </c>
      <c r="R314" s="258">
        <f>IF(G315&lt;0, 1, )</f>
        <v>0</v>
      </c>
      <c r="S314" s="241"/>
      <c r="T314" s="242"/>
      <c r="U314" s="132">
        <f>IF(K314="W",2, )</f>
        <v>0</v>
      </c>
      <c r="V314" s="243">
        <f>IF(M315&lt;0, 1, )</f>
        <v>0</v>
      </c>
      <c r="W314" s="132">
        <f>IF(N314="W",2, )</f>
        <v>0</v>
      </c>
      <c r="X314" s="243">
        <f>IF(P315&lt;0, 1, )</f>
        <v>0</v>
      </c>
      <c r="Y314" s="71">
        <f>SUM(Q314:X314)</f>
        <v>0</v>
      </c>
      <c r="Z314" s="244"/>
      <c r="AA314" s="245"/>
      <c r="AB314" s="77"/>
      <c r="AC314" s="77"/>
      <c r="AD314" s="329"/>
      <c r="AE314" s="87">
        <f t="shared" si="14"/>
        <v>0</v>
      </c>
      <c r="AG314" s="128">
        <f t="shared" si="15"/>
        <v>0</v>
      </c>
    </row>
    <row r="315" spans="1:33" s="87" customFormat="1" ht="16">
      <c r="A315" s="125" t="s">
        <v>3</v>
      </c>
      <c r="B315" s="51"/>
      <c r="C315" s="41"/>
      <c r="D315" s="334"/>
      <c r="E315" s="72">
        <f>-H313</f>
        <v>0</v>
      </c>
      <c r="F315" s="260">
        <f>-I313</f>
        <v>0</v>
      </c>
      <c r="G315" s="243">
        <f>-J313</f>
        <v>0</v>
      </c>
      <c r="H315" s="249"/>
      <c r="I315" s="250"/>
      <c r="J315" s="250"/>
      <c r="K315" s="251">
        <f>IF(H349&gt;$I349,$I349,-$H349)</f>
        <v>0</v>
      </c>
      <c r="L315" s="252">
        <f>IF(H350&gt;$I350,$I350,-$H350)</f>
        <v>0</v>
      </c>
      <c r="M315" s="252">
        <f>IF($H351&gt;$I351,$I351,-$H351)</f>
        <v>0</v>
      </c>
      <c r="N315" s="251">
        <f>IF($H329&gt;$I329,$I329,-$H329)</f>
        <v>0</v>
      </c>
      <c r="O315" s="252">
        <f>IF($H330&gt;$I330,$I330,-$H330)</f>
        <v>0</v>
      </c>
      <c r="P315" s="253">
        <f>IF($H331&gt;$I331,$I331,-$H331)</f>
        <v>0</v>
      </c>
      <c r="Q315" s="144"/>
      <c r="R315" s="125"/>
      <c r="S315" s="254"/>
      <c r="T315" s="255"/>
      <c r="U315" s="103"/>
      <c r="V315" s="125"/>
      <c r="W315" s="103"/>
      <c r="X315" s="125"/>
      <c r="Y315" s="86"/>
      <c r="Z315" s="256" t="s">
        <v>10</v>
      </c>
      <c r="AA315" s="257" t="s">
        <v>10</v>
      </c>
      <c r="AB315" s="86"/>
      <c r="AC315" s="86"/>
      <c r="AD315" s="329">
        <v>2</v>
      </c>
      <c r="AE315" s="87">
        <f t="shared" si="14"/>
        <v>0</v>
      </c>
      <c r="AG315" s="87">
        <f t="shared" si="15"/>
        <v>0</v>
      </c>
    </row>
    <row r="316" spans="1:33" s="87" customFormat="1" ht="16">
      <c r="A316" s="126"/>
      <c r="B316" s="332"/>
      <c r="C316" s="333"/>
      <c r="D316" s="16"/>
      <c r="E316" s="68">
        <f>IF(G317&lt;0,"L",IF(G317&gt;0,"W", ))</f>
        <v>0</v>
      </c>
      <c r="F316" s="238">
        <f>-L312</f>
        <v>0</v>
      </c>
      <c r="G316" s="258">
        <f>-M312</f>
        <v>0</v>
      </c>
      <c r="H316" s="68">
        <f>IF(J317&lt;0,"L",IF(J317&gt;0,"W", ))</f>
        <v>0</v>
      </c>
      <c r="I316" s="238">
        <f>-L314</f>
        <v>0</v>
      </c>
      <c r="J316" s="258">
        <f>-M314</f>
        <v>0</v>
      </c>
      <c r="K316" s="236"/>
      <c r="L316" s="237"/>
      <c r="M316" s="237"/>
      <c r="N316" s="68">
        <f>IF(P317&lt;0,"L",IF(P317&gt;0,"W", ))</f>
        <v>0</v>
      </c>
      <c r="O316" s="238">
        <f>IF($H337&gt;$I337,$I337,-$H337)</f>
        <v>0</v>
      </c>
      <c r="P316" s="240">
        <f>IF($H338&gt;$I338,$I338,-$H338)</f>
        <v>0</v>
      </c>
      <c r="Q316" s="259">
        <f>IF(E316="W",2, )</f>
        <v>0</v>
      </c>
      <c r="R316" s="258">
        <f>IF(G317&lt;0, 1, )</f>
        <v>0</v>
      </c>
      <c r="S316" s="132">
        <f>IF(H316="W",2, )</f>
        <v>0</v>
      </c>
      <c r="T316" s="243">
        <f>IF(J317&lt;0, 1, )</f>
        <v>0</v>
      </c>
      <c r="U316" s="241"/>
      <c r="V316" s="242"/>
      <c r="W316" s="132">
        <f>IF(N316="W",2, )</f>
        <v>0</v>
      </c>
      <c r="X316" s="243">
        <f>IF(P317&lt;0, 1, )</f>
        <v>0</v>
      </c>
      <c r="Y316" s="71">
        <f>SUM(Q316:X316)</f>
        <v>0</v>
      </c>
      <c r="Z316" s="244"/>
      <c r="AA316" s="245"/>
      <c r="AB316" s="77"/>
      <c r="AC316" s="77"/>
      <c r="AD316" s="329"/>
      <c r="AE316" s="87">
        <f t="shared" si="14"/>
        <v>0</v>
      </c>
      <c r="AG316" s="128">
        <f t="shared" si="15"/>
        <v>0</v>
      </c>
    </row>
    <row r="317" spans="1:33" s="87" customFormat="1" ht="16">
      <c r="A317" s="125" t="s">
        <v>4</v>
      </c>
      <c r="B317" s="51"/>
      <c r="C317" s="41"/>
      <c r="D317" s="334"/>
      <c r="E317" s="72">
        <f>-K313</f>
        <v>0</v>
      </c>
      <c r="F317" s="260">
        <f>-L313</f>
        <v>0</v>
      </c>
      <c r="G317" s="243">
        <f>-M313</f>
        <v>0</v>
      </c>
      <c r="H317" s="72">
        <f>-K315</f>
        <v>0</v>
      </c>
      <c r="I317" s="260">
        <f>-L315</f>
        <v>0</v>
      </c>
      <c r="J317" s="243">
        <f>-M315</f>
        <v>0</v>
      </c>
      <c r="K317" s="249"/>
      <c r="L317" s="250"/>
      <c r="M317" s="250"/>
      <c r="N317" s="251">
        <f>IF($H339&gt;$I339,$I339,-$H339)</f>
        <v>0</v>
      </c>
      <c r="O317" s="252">
        <f>IF($H340&gt;$I340,$I340,-$H340)</f>
        <v>0</v>
      </c>
      <c r="P317" s="253">
        <f>IF($H341&gt;$I341,$I341,-$H341)</f>
        <v>0</v>
      </c>
      <c r="Q317" s="144"/>
      <c r="R317" s="125"/>
      <c r="S317" s="103"/>
      <c r="T317" s="125"/>
      <c r="U317" s="254"/>
      <c r="V317" s="255"/>
      <c r="W317" s="103"/>
      <c r="X317" s="125"/>
      <c r="Y317" s="86"/>
      <c r="Z317" s="256" t="s">
        <v>10</v>
      </c>
      <c r="AA317" s="257" t="s">
        <v>10</v>
      </c>
      <c r="AB317" s="86"/>
      <c r="AC317" s="86"/>
      <c r="AD317" s="329">
        <v>3</v>
      </c>
      <c r="AE317" s="87">
        <f t="shared" si="14"/>
        <v>0</v>
      </c>
      <c r="AG317" s="87">
        <f t="shared" si="15"/>
        <v>0</v>
      </c>
    </row>
    <row r="318" spans="1:33" s="87" customFormat="1" ht="16">
      <c r="A318" s="126"/>
      <c r="B318" s="332"/>
      <c r="C318" s="333"/>
      <c r="D318" s="16"/>
      <c r="E318" s="68">
        <f>IF(G319&lt;0,"L",IF(G319&gt;0,"W", ))</f>
        <v>0</v>
      </c>
      <c r="F318" s="238">
        <f>-O312</f>
        <v>0</v>
      </c>
      <c r="G318" s="261">
        <f>-P312</f>
        <v>0</v>
      </c>
      <c r="H318" s="68">
        <f>IF(J319&lt;0,"L",IF(J319&gt;0,"W", ))</f>
        <v>0</v>
      </c>
      <c r="I318" s="238">
        <f>-O314</f>
        <v>0</v>
      </c>
      <c r="J318" s="258">
        <f>-P314</f>
        <v>0</v>
      </c>
      <c r="K318" s="68">
        <f>IF(M319&lt;0,"L",IF(M319&gt;0,"W", ))</f>
        <v>0</v>
      </c>
      <c r="L318" s="238">
        <f>-O316</f>
        <v>0</v>
      </c>
      <c r="M318" s="258">
        <f>-P316</f>
        <v>0</v>
      </c>
      <c r="N318" s="236"/>
      <c r="O318" s="237"/>
      <c r="P318" s="262"/>
      <c r="Q318" s="132">
        <f>IF(E318="W",2, )</f>
        <v>0</v>
      </c>
      <c r="R318" s="150">
        <f>IF(E318="L",1, )</f>
        <v>0</v>
      </c>
      <c r="S318" s="132">
        <f>IF(H318="W",2, )</f>
        <v>0</v>
      </c>
      <c r="T318" s="243">
        <f>IF(J319&lt;0, 1, )</f>
        <v>0</v>
      </c>
      <c r="U318" s="132">
        <f>IF(K318="W",2, )</f>
        <v>0</v>
      </c>
      <c r="V318" s="243">
        <f>IF(M319&lt;0, 1, )</f>
        <v>0</v>
      </c>
      <c r="W318" s="241"/>
      <c r="X318" s="242"/>
      <c r="Y318" s="238">
        <f>SUM(Q318:X318)</f>
        <v>0</v>
      </c>
      <c r="Z318" s="244"/>
      <c r="AA318" s="245"/>
      <c r="AB318" s="77"/>
      <c r="AC318" s="77"/>
      <c r="AD318" s="329"/>
      <c r="AE318" s="87">
        <f t="shared" si="14"/>
        <v>0</v>
      </c>
      <c r="AG318" s="128">
        <f t="shared" si="15"/>
        <v>0</v>
      </c>
    </row>
    <row r="319" spans="1:33" s="87" customFormat="1" ht="16">
      <c r="A319" s="125" t="s">
        <v>5</v>
      </c>
      <c r="B319" s="51"/>
      <c r="C319" s="41"/>
      <c r="D319" s="334"/>
      <c r="E319" s="266">
        <f>-N313</f>
        <v>0</v>
      </c>
      <c r="F319" s="267">
        <f>-O313</f>
        <v>0</v>
      </c>
      <c r="G319" s="268">
        <f>-P313</f>
        <v>0</v>
      </c>
      <c r="H319" s="330">
        <f>-N315</f>
        <v>0</v>
      </c>
      <c r="I319" s="267">
        <f>-O315</f>
        <v>0</v>
      </c>
      <c r="J319" s="109">
        <f>-P315</f>
        <v>0</v>
      </c>
      <c r="K319" s="330">
        <f>-N317</f>
        <v>0</v>
      </c>
      <c r="L319" s="267">
        <f>-O317</f>
        <v>0</v>
      </c>
      <c r="M319" s="109">
        <f>-P317</f>
        <v>0</v>
      </c>
      <c r="N319" s="249"/>
      <c r="O319" s="250"/>
      <c r="P319" s="269"/>
      <c r="Q319" s="103"/>
      <c r="R319" s="125"/>
      <c r="S319" s="103"/>
      <c r="T319" s="125"/>
      <c r="U319" s="103"/>
      <c r="V319" s="125"/>
      <c r="W319" s="254"/>
      <c r="X319" s="255"/>
      <c r="Y319" s="331"/>
      <c r="Z319" s="256" t="s">
        <v>10</v>
      </c>
      <c r="AA319" s="257" t="s">
        <v>10</v>
      </c>
      <c r="AB319" s="86"/>
      <c r="AC319" s="86"/>
      <c r="AD319" s="329">
        <v>4</v>
      </c>
      <c r="AE319" s="87">
        <f t="shared" si="14"/>
        <v>0</v>
      </c>
      <c r="AG319" s="87">
        <f t="shared" si="15"/>
        <v>0</v>
      </c>
    </row>
    <row r="320" spans="1:33" s="87" customFormat="1" ht="16">
      <c r="X320" s="329"/>
      <c r="AD320" s="329"/>
    </row>
    <row r="321" spans="1:28" s="87" customFormat="1" ht="16">
      <c r="H321" s="128" t="s">
        <v>1</v>
      </c>
      <c r="I321" s="329">
        <f>D311</f>
        <v>8</v>
      </c>
      <c r="J321" s="329"/>
      <c r="K321" s="329"/>
      <c r="L321" s="329"/>
      <c r="Y321" s="103"/>
      <c r="Z321" s="103"/>
      <c r="AA321" s="103"/>
      <c r="AB321" s="329"/>
    </row>
    <row r="322" spans="1:28" s="87" customFormat="1" ht="19" customHeight="1">
      <c r="A322" s="68">
        <v>1</v>
      </c>
      <c r="B322" s="130"/>
      <c r="C322" s="131"/>
      <c r="D322" s="131"/>
      <c r="E322" s="131"/>
      <c r="F322" s="131"/>
      <c r="G322" s="131"/>
      <c r="H322" s="270" t="s">
        <v>11</v>
      </c>
      <c r="I322" s="271"/>
      <c r="J322" s="68"/>
      <c r="K322" s="238"/>
      <c r="L322" s="238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258"/>
      <c r="AB322" s="71"/>
    </row>
    <row r="323" spans="1:28" s="87" customFormat="1" ht="19" customHeight="1">
      <c r="A323" s="72"/>
      <c r="B323" s="78"/>
      <c r="C323" s="79"/>
      <c r="D323" s="79"/>
      <c r="E323" s="79"/>
      <c r="F323" s="79"/>
      <c r="G323" s="79"/>
      <c r="H323" s="272" t="s">
        <v>11</v>
      </c>
      <c r="I323" s="273"/>
      <c r="J323" s="72"/>
      <c r="K323" s="328"/>
      <c r="L323" s="328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243"/>
      <c r="AB323" s="77"/>
    </row>
    <row r="324" spans="1:28" s="87" customFormat="1" ht="19" customHeight="1">
      <c r="A324" s="72" t="s">
        <v>2</v>
      </c>
      <c r="B324" s="78">
        <f>B313</f>
        <v>0</v>
      </c>
      <c r="C324" s="79"/>
      <c r="D324" s="79"/>
      <c r="E324" s="429">
        <f>$D313</f>
        <v>0</v>
      </c>
      <c r="F324" s="435"/>
      <c r="G324" s="79"/>
      <c r="H324" s="272" t="s">
        <v>11</v>
      </c>
      <c r="I324" s="273"/>
      <c r="J324" s="80">
        <f>$B317</f>
        <v>0</v>
      </c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429">
        <f>$D317</f>
        <v>0</v>
      </c>
      <c r="Z324" s="435"/>
      <c r="AA324" s="243"/>
      <c r="AB324" s="77" t="s">
        <v>4</v>
      </c>
    </row>
    <row r="325" spans="1:28" s="87" customFormat="1" ht="19" customHeight="1">
      <c r="A325" s="72"/>
      <c r="B325" s="78"/>
      <c r="C325" s="79"/>
      <c r="D325" s="79"/>
      <c r="E325" s="79"/>
      <c r="F325" s="79"/>
      <c r="G325" s="79"/>
      <c r="H325" s="272" t="s">
        <v>11</v>
      </c>
      <c r="I325" s="273"/>
      <c r="J325" s="80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243"/>
      <c r="AB325" s="77"/>
    </row>
    <row r="326" spans="1:28" s="87" customFormat="1" ht="19" customHeight="1">
      <c r="A326" s="330"/>
      <c r="B326" s="142"/>
      <c r="C326" s="143"/>
      <c r="D326" s="143"/>
      <c r="E326" s="143"/>
      <c r="F326" s="143"/>
      <c r="G326" s="143"/>
      <c r="H326" s="274" t="s">
        <v>11</v>
      </c>
      <c r="I326" s="275"/>
      <c r="J326" s="144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9"/>
      <c r="AB326" s="86"/>
    </row>
    <row r="327" spans="1:28" s="87" customFormat="1" ht="19" customHeight="1">
      <c r="A327" s="68">
        <v>2</v>
      </c>
      <c r="B327" s="130"/>
      <c r="C327" s="131"/>
      <c r="D327" s="131"/>
      <c r="E327" s="131"/>
      <c r="F327" s="131"/>
      <c r="G327" s="131"/>
      <c r="H327" s="270" t="s">
        <v>11</v>
      </c>
      <c r="I327" s="271"/>
      <c r="J327" s="72"/>
      <c r="K327" s="328"/>
      <c r="L327" s="328"/>
      <c r="M327" s="81"/>
      <c r="N327" s="81"/>
      <c r="O327" s="81"/>
      <c r="P327" s="81"/>
      <c r="Q327" s="81"/>
      <c r="R327" s="81"/>
      <c r="S327" s="81"/>
      <c r="T327" s="81"/>
      <c r="AA327" s="329"/>
      <c r="AB327" s="71"/>
    </row>
    <row r="328" spans="1:28" s="87" customFormat="1" ht="19" customHeight="1">
      <c r="A328" s="72"/>
      <c r="B328" s="78"/>
      <c r="C328" s="79"/>
      <c r="D328" s="79"/>
      <c r="E328" s="79"/>
      <c r="F328" s="79"/>
      <c r="G328" s="79"/>
      <c r="H328" s="272" t="s">
        <v>11</v>
      </c>
      <c r="I328" s="273"/>
      <c r="J328" s="72"/>
      <c r="K328" s="328"/>
      <c r="L328" s="328"/>
      <c r="M328" s="81"/>
      <c r="N328" s="81"/>
      <c r="O328" s="81"/>
      <c r="P328" s="81"/>
      <c r="Q328" s="81"/>
      <c r="R328" s="81"/>
      <c r="S328" s="81"/>
      <c r="T328" s="81"/>
      <c r="AA328" s="329"/>
      <c r="AB328" s="77"/>
    </row>
    <row r="329" spans="1:28" s="87" customFormat="1" ht="19" customHeight="1">
      <c r="A329" s="72" t="s">
        <v>3</v>
      </c>
      <c r="B329" s="78">
        <f>$B315</f>
        <v>0</v>
      </c>
      <c r="C329" s="79"/>
      <c r="D329" s="79"/>
      <c r="E329" s="429">
        <f>$D315</f>
        <v>0</v>
      </c>
      <c r="F329" s="435"/>
      <c r="G329" s="79"/>
      <c r="H329" s="272" t="s">
        <v>11</v>
      </c>
      <c r="I329" s="273"/>
      <c r="J329" s="80">
        <f>$B319</f>
        <v>0</v>
      </c>
      <c r="K329" s="81"/>
      <c r="L329" s="81"/>
      <c r="Y329" s="436">
        <f>$D319</f>
        <v>0</v>
      </c>
      <c r="Z329" s="437"/>
      <c r="AA329" s="329"/>
      <c r="AB329" s="77" t="s">
        <v>5</v>
      </c>
    </row>
    <row r="330" spans="1:28" s="87" customFormat="1" ht="19" customHeight="1">
      <c r="A330" s="72"/>
      <c r="B330" s="78"/>
      <c r="C330" s="79"/>
      <c r="D330" s="79"/>
      <c r="E330" s="79"/>
      <c r="F330" s="79"/>
      <c r="G330" s="79"/>
      <c r="H330" s="272" t="s">
        <v>11</v>
      </c>
      <c r="I330" s="273"/>
      <c r="J330" s="80"/>
      <c r="K330" s="81"/>
      <c r="L330" s="81"/>
      <c r="AA330" s="329"/>
      <c r="AB330" s="77"/>
    </row>
    <row r="331" spans="1:28" s="87" customFormat="1" ht="19" customHeight="1">
      <c r="A331" s="330"/>
      <c r="B331" s="142"/>
      <c r="C331" s="143"/>
      <c r="D331" s="143"/>
      <c r="E331" s="143"/>
      <c r="F331" s="143"/>
      <c r="G331" s="143"/>
      <c r="H331" s="274" t="s">
        <v>11</v>
      </c>
      <c r="I331" s="275"/>
      <c r="J331" s="144"/>
      <c r="K331" s="81"/>
      <c r="L331" s="81"/>
      <c r="Y331" s="103"/>
      <c r="Z331" s="103"/>
      <c r="AA331" s="331"/>
      <c r="AB331" s="86"/>
    </row>
    <row r="332" spans="1:28" s="87" customFormat="1" ht="19" customHeight="1">
      <c r="A332" s="68">
        <v>3</v>
      </c>
      <c r="B332" s="130"/>
      <c r="C332" s="131"/>
      <c r="D332" s="131"/>
      <c r="E332" s="131"/>
      <c r="F332" s="131"/>
      <c r="G332" s="131"/>
      <c r="H332" s="270" t="s">
        <v>11</v>
      </c>
      <c r="I332" s="271"/>
      <c r="J332" s="68"/>
      <c r="K332" s="238"/>
      <c r="L332" s="238"/>
      <c r="M332" s="132"/>
      <c r="N332" s="132"/>
      <c r="O332" s="132"/>
      <c r="P332" s="132"/>
      <c r="Q332" s="132"/>
      <c r="R332" s="132"/>
      <c r="S332" s="132"/>
      <c r="T332" s="132"/>
      <c r="AA332" s="329"/>
      <c r="AB332" s="71"/>
    </row>
    <row r="333" spans="1:28" s="87" customFormat="1" ht="19" customHeight="1">
      <c r="A333" s="72"/>
      <c r="B333" s="78"/>
      <c r="C333" s="79"/>
      <c r="D333" s="79"/>
      <c r="E333" s="79"/>
      <c r="F333" s="79"/>
      <c r="G333" s="79"/>
      <c r="H333" s="272" t="s">
        <v>11</v>
      </c>
      <c r="I333" s="273"/>
      <c r="J333" s="72"/>
      <c r="K333" s="328"/>
      <c r="L333" s="328"/>
      <c r="M333" s="81"/>
      <c r="N333" s="81"/>
      <c r="O333" s="81"/>
      <c r="P333" s="81"/>
      <c r="Q333" s="81"/>
      <c r="R333" s="81"/>
      <c r="S333" s="81"/>
      <c r="T333" s="81"/>
      <c r="AA333" s="329"/>
      <c r="AB333" s="77"/>
    </row>
    <row r="334" spans="1:28" s="87" customFormat="1" ht="19" customHeight="1">
      <c r="A334" s="72" t="s">
        <v>2</v>
      </c>
      <c r="B334" s="78">
        <f>B313</f>
        <v>0</v>
      </c>
      <c r="C334" s="79"/>
      <c r="D334" s="79"/>
      <c r="E334" s="429">
        <f>$D313</f>
        <v>0</v>
      </c>
      <c r="F334" s="435"/>
      <c r="G334" s="79"/>
      <c r="H334" s="272" t="s">
        <v>11</v>
      </c>
      <c r="I334" s="273"/>
      <c r="J334" s="78">
        <f>$B315</f>
        <v>0</v>
      </c>
      <c r="K334" s="81"/>
      <c r="L334" s="81"/>
      <c r="Y334" s="429">
        <f>$D315</f>
        <v>0</v>
      </c>
      <c r="Z334" s="435"/>
      <c r="AA334" s="329"/>
      <c r="AB334" s="77" t="s">
        <v>3</v>
      </c>
    </row>
    <row r="335" spans="1:28" s="87" customFormat="1" ht="19" customHeight="1">
      <c r="A335" s="72"/>
      <c r="B335" s="78"/>
      <c r="C335" s="79"/>
      <c r="D335" s="79"/>
      <c r="E335" s="79"/>
      <c r="F335" s="79"/>
      <c r="G335" s="79"/>
      <c r="H335" s="272" t="s">
        <v>11</v>
      </c>
      <c r="I335" s="273"/>
      <c r="J335" s="80"/>
      <c r="K335" s="81"/>
      <c r="L335" s="81"/>
      <c r="AA335" s="329"/>
      <c r="AB335" s="77"/>
    </row>
    <row r="336" spans="1:28" s="87" customFormat="1" ht="19" customHeight="1">
      <c r="A336" s="330"/>
      <c r="B336" s="142"/>
      <c r="C336" s="143"/>
      <c r="D336" s="143"/>
      <c r="E336" s="143"/>
      <c r="F336" s="143"/>
      <c r="G336" s="143"/>
      <c r="H336" s="274" t="s">
        <v>11</v>
      </c>
      <c r="I336" s="275"/>
      <c r="J336" s="144"/>
      <c r="K336" s="81"/>
      <c r="L336" s="81"/>
      <c r="Y336" s="103"/>
      <c r="Z336" s="103"/>
      <c r="AA336" s="331"/>
      <c r="AB336" s="86"/>
    </row>
    <row r="337" spans="1:28" s="87" customFormat="1" ht="19" customHeight="1">
      <c r="A337" s="68">
        <v>4</v>
      </c>
      <c r="B337" s="130"/>
      <c r="C337" s="131"/>
      <c r="D337" s="131"/>
      <c r="E337" s="131"/>
      <c r="F337" s="131"/>
      <c r="G337" s="131"/>
      <c r="H337" s="270" t="s">
        <v>11</v>
      </c>
      <c r="I337" s="271"/>
      <c r="J337" s="68"/>
      <c r="K337" s="238"/>
      <c r="L337" s="238"/>
      <c r="M337" s="132"/>
      <c r="N337" s="132"/>
      <c r="O337" s="132"/>
      <c r="P337" s="132"/>
      <c r="Q337" s="132"/>
      <c r="R337" s="132"/>
      <c r="S337" s="132"/>
      <c r="T337" s="132"/>
      <c r="AA337" s="329"/>
      <c r="AB337" s="71"/>
    </row>
    <row r="338" spans="1:28" s="87" customFormat="1" ht="19" customHeight="1">
      <c r="A338" s="72"/>
      <c r="B338" s="78"/>
      <c r="C338" s="79"/>
      <c r="D338" s="79"/>
      <c r="E338" s="79"/>
      <c r="F338" s="79"/>
      <c r="G338" s="79"/>
      <c r="H338" s="272" t="s">
        <v>11</v>
      </c>
      <c r="I338" s="273"/>
      <c r="J338" s="72"/>
      <c r="K338" s="328"/>
      <c r="L338" s="328"/>
      <c r="M338" s="81"/>
      <c r="N338" s="81"/>
      <c r="O338" s="81"/>
      <c r="P338" s="81"/>
      <c r="Q338" s="81"/>
      <c r="R338" s="81"/>
      <c r="S338" s="81"/>
      <c r="T338" s="81"/>
      <c r="AA338" s="329"/>
      <c r="AB338" s="77"/>
    </row>
    <row r="339" spans="1:28" s="87" customFormat="1" ht="19" customHeight="1">
      <c r="A339" s="72" t="s">
        <v>4</v>
      </c>
      <c r="B339" s="78">
        <f>B317</f>
        <v>0</v>
      </c>
      <c r="C339" s="79"/>
      <c r="D339" s="79"/>
      <c r="E339" s="429">
        <f>$D317</f>
        <v>0</v>
      </c>
      <c r="F339" s="435"/>
      <c r="G339" s="79"/>
      <c r="H339" s="272" t="s">
        <v>11</v>
      </c>
      <c r="I339" s="273"/>
      <c r="J339" s="80">
        <f>$B319</f>
        <v>0</v>
      </c>
      <c r="K339" s="81"/>
      <c r="L339" s="81"/>
      <c r="Y339" s="436">
        <f>$D319</f>
        <v>0</v>
      </c>
      <c r="Z339" s="437"/>
      <c r="AA339" s="329"/>
      <c r="AB339" s="77" t="s">
        <v>5</v>
      </c>
    </row>
    <row r="340" spans="1:28" s="87" customFormat="1" ht="19" customHeight="1">
      <c r="A340" s="72"/>
      <c r="B340" s="78"/>
      <c r="C340" s="79"/>
      <c r="D340" s="79"/>
      <c r="E340" s="79"/>
      <c r="F340" s="79"/>
      <c r="G340" s="79"/>
      <c r="H340" s="272" t="s">
        <v>11</v>
      </c>
      <c r="I340" s="273"/>
      <c r="J340" s="80"/>
      <c r="K340" s="81"/>
      <c r="L340" s="81"/>
      <c r="AA340" s="329"/>
      <c r="AB340" s="77"/>
    </row>
    <row r="341" spans="1:28" s="87" customFormat="1" ht="19" customHeight="1">
      <c r="A341" s="330"/>
      <c r="B341" s="142"/>
      <c r="C341" s="143"/>
      <c r="D341" s="143"/>
      <c r="E341" s="143"/>
      <c r="F341" s="143"/>
      <c r="G341" s="143"/>
      <c r="H341" s="274" t="s">
        <v>11</v>
      </c>
      <c r="I341" s="275"/>
      <c r="J341" s="144"/>
      <c r="K341" s="81"/>
      <c r="L341" s="81"/>
      <c r="Y341" s="103"/>
      <c r="Z341" s="103"/>
      <c r="AA341" s="331"/>
      <c r="AB341" s="86"/>
    </row>
    <row r="342" spans="1:28" s="87" customFormat="1" ht="17" customHeight="1">
      <c r="A342" s="68">
        <v>5</v>
      </c>
      <c r="B342" s="130"/>
      <c r="C342" s="131"/>
      <c r="D342" s="131"/>
      <c r="E342" s="131"/>
      <c r="F342" s="131"/>
      <c r="G342" s="131"/>
      <c r="H342" s="270" t="s">
        <v>11</v>
      </c>
      <c r="I342" s="271"/>
      <c r="J342" s="68"/>
      <c r="K342" s="238"/>
      <c r="L342" s="238"/>
      <c r="M342" s="132"/>
      <c r="N342" s="132"/>
      <c r="O342" s="132"/>
      <c r="P342" s="132"/>
      <c r="Q342" s="132"/>
      <c r="R342" s="132"/>
      <c r="S342" s="132"/>
      <c r="T342" s="132"/>
      <c r="AA342" s="329"/>
      <c r="AB342" s="71"/>
    </row>
    <row r="343" spans="1:28" s="87" customFormat="1" ht="17" customHeight="1">
      <c r="A343" s="72"/>
      <c r="B343" s="78"/>
      <c r="C343" s="79"/>
      <c r="D343" s="79"/>
      <c r="E343" s="79"/>
      <c r="F343" s="79"/>
      <c r="G343" s="79"/>
      <c r="H343" s="272" t="s">
        <v>11</v>
      </c>
      <c r="I343" s="273"/>
      <c r="J343" s="72"/>
      <c r="K343" s="328"/>
      <c r="L343" s="328"/>
      <c r="M343" s="81"/>
      <c r="N343" s="81"/>
      <c r="O343" s="81"/>
      <c r="P343" s="81"/>
      <c r="Q343" s="81"/>
      <c r="R343" s="81"/>
      <c r="S343" s="81"/>
      <c r="T343" s="81"/>
      <c r="AA343" s="329"/>
      <c r="AB343" s="77"/>
    </row>
    <row r="344" spans="1:28" s="87" customFormat="1" ht="17" customHeight="1">
      <c r="A344" s="72" t="s">
        <v>2</v>
      </c>
      <c r="B344" s="78">
        <f>B313</f>
        <v>0</v>
      </c>
      <c r="C344" s="79"/>
      <c r="D344" s="79"/>
      <c r="E344" s="429">
        <f>$D313</f>
        <v>0</v>
      </c>
      <c r="F344" s="435"/>
      <c r="G344" s="79"/>
      <c r="H344" s="272" t="s">
        <v>11</v>
      </c>
      <c r="I344" s="273"/>
      <c r="J344" s="80">
        <f>$B319</f>
        <v>0</v>
      </c>
      <c r="K344" s="81"/>
      <c r="L344" s="81"/>
      <c r="Y344" s="436">
        <f>$D319</f>
        <v>0</v>
      </c>
      <c r="Z344" s="437"/>
      <c r="AA344" s="329"/>
      <c r="AB344" s="77" t="s">
        <v>5</v>
      </c>
    </row>
    <row r="345" spans="1:28" s="87" customFormat="1" ht="17" customHeight="1">
      <c r="A345" s="72"/>
      <c r="B345" s="78"/>
      <c r="C345" s="79"/>
      <c r="D345" s="79"/>
      <c r="E345" s="79"/>
      <c r="F345" s="79"/>
      <c r="G345" s="79"/>
      <c r="H345" s="272" t="s">
        <v>11</v>
      </c>
      <c r="I345" s="273"/>
      <c r="J345" s="80"/>
      <c r="K345" s="81"/>
      <c r="L345" s="81"/>
      <c r="AA345" s="329"/>
      <c r="AB345" s="77"/>
    </row>
    <row r="346" spans="1:28" s="87" customFormat="1" ht="17" customHeight="1">
      <c r="A346" s="330"/>
      <c r="B346" s="142"/>
      <c r="C346" s="143"/>
      <c r="D346" s="143"/>
      <c r="E346" s="143"/>
      <c r="F346" s="143"/>
      <c r="G346" s="143"/>
      <c r="H346" s="274" t="s">
        <v>11</v>
      </c>
      <c r="I346" s="275"/>
      <c r="J346" s="144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331"/>
      <c r="AB346" s="86"/>
    </row>
    <row r="347" spans="1:28" s="87" customFormat="1" ht="17" customHeight="1">
      <c r="A347" s="68">
        <v>6</v>
      </c>
      <c r="B347" s="130"/>
      <c r="C347" s="131"/>
      <c r="D347" s="131"/>
      <c r="E347" s="131"/>
      <c r="F347" s="131"/>
      <c r="G347" s="131"/>
      <c r="H347" s="270" t="s">
        <v>11</v>
      </c>
      <c r="I347" s="271"/>
      <c r="J347" s="72"/>
      <c r="K347" s="328"/>
      <c r="L347" s="328"/>
      <c r="M347" s="81"/>
      <c r="N347" s="81"/>
      <c r="O347" s="81"/>
      <c r="P347" s="81"/>
      <c r="Q347" s="81"/>
      <c r="R347" s="81"/>
      <c r="S347" s="81"/>
      <c r="T347" s="81"/>
      <c r="AA347" s="329"/>
      <c r="AB347" s="77"/>
    </row>
    <row r="348" spans="1:28" s="87" customFormat="1" ht="17" customHeight="1">
      <c r="A348" s="72"/>
      <c r="B348" s="78"/>
      <c r="C348" s="79"/>
      <c r="D348" s="79"/>
      <c r="E348" s="79"/>
      <c r="F348" s="79"/>
      <c r="G348" s="79"/>
      <c r="H348" s="272" t="s">
        <v>11</v>
      </c>
      <c r="I348" s="273"/>
      <c r="J348" s="72"/>
      <c r="K348" s="328"/>
      <c r="L348" s="328"/>
      <c r="M348" s="81"/>
      <c r="N348" s="81"/>
      <c r="O348" s="81"/>
      <c r="P348" s="81"/>
      <c r="Q348" s="81"/>
      <c r="R348" s="81"/>
      <c r="S348" s="81"/>
      <c r="T348" s="81"/>
      <c r="AA348" s="329"/>
      <c r="AB348" s="77"/>
    </row>
    <row r="349" spans="1:28" s="87" customFormat="1" ht="17" customHeight="1">
      <c r="A349" s="72" t="s">
        <v>3</v>
      </c>
      <c r="B349" s="78">
        <f>$B315</f>
        <v>0</v>
      </c>
      <c r="C349" s="79"/>
      <c r="D349" s="79"/>
      <c r="E349" s="429">
        <f>$D315</f>
        <v>0</v>
      </c>
      <c r="F349" s="435"/>
      <c r="G349" s="79"/>
      <c r="H349" s="272" t="s">
        <v>11</v>
      </c>
      <c r="I349" s="273"/>
      <c r="J349" s="80">
        <f>$B317</f>
        <v>0</v>
      </c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429">
        <f>$D317</f>
        <v>0</v>
      </c>
      <c r="Z349" s="435"/>
      <c r="AA349" s="243"/>
      <c r="AB349" s="77" t="s">
        <v>4</v>
      </c>
    </row>
    <row r="350" spans="1:28" s="87" customFormat="1" ht="17" customHeight="1">
      <c r="A350" s="72"/>
      <c r="B350" s="78"/>
      <c r="C350" s="79"/>
      <c r="D350" s="79"/>
      <c r="E350" s="79"/>
      <c r="F350" s="79"/>
      <c r="G350" s="79"/>
      <c r="H350" s="272" t="s">
        <v>11</v>
      </c>
      <c r="I350" s="273"/>
      <c r="J350" s="80"/>
      <c r="K350" s="81"/>
      <c r="L350" s="81"/>
      <c r="AA350" s="329"/>
      <c r="AB350" s="77"/>
    </row>
    <row r="351" spans="1:28" s="87" customFormat="1" ht="17" customHeight="1">
      <c r="A351" s="330"/>
      <c r="B351" s="142"/>
      <c r="C351" s="143"/>
      <c r="D351" s="143"/>
      <c r="E351" s="143"/>
      <c r="F351" s="143"/>
      <c r="G351" s="143"/>
      <c r="H351" s="274" t="s">
        <v>11</v>
      </c>
      <c r="I351" s="275"/>
      <c r="J351" s="144"/>
      <c r="K351" s="103"/>
      <c r="L351" s="103"/>
      <c r="M351" s="103"/>
      <c r="N351" s="103"/>
      <c r="O351" s="103"/>
      <c r="P351" s="103"/>
      <c r="Q351" s="103"/>
      <c r="Y351" s="103"/>
      <c r="Z351" s="103"/>
      <c r="AA351" s="331"/>
      <c r="AB351" s="86"/>
    </row>
  </sheetData>
  <mergeCells count="104">
    <mergeCell ref="E339:F339"/>
    <mergeCell ref="Y339:Z339"/>
    <mergeCell ref="E344:F344"/>
    <mergeCell ref="Y344:Z344"/>
    <mergeCell ref="E349:F349"/>
    <mergeCell ref="Y349:Z349"/>
    <mergeCell ref="Y309:AB309"/>
    <mergeCell ref="E324:F324"/>
    <mergeCell ref="Y324:Z324"/>
    <mergeCell ref="E329:F329"/>
    <mergeCell ref="Y329:Z329"/>
    <mergeCell ref="E334:F334"/>
    <mergeCell ref="Y334:Z334"/>
    <mergeCell ref="E295:F295"/>
    <mergeCell ref="Y295:Z295"/>
    <mergeCell ref="E300:F300"/>
    <mergeCell ref="Y300:Z300"/>
    <mergeCell ref="E305:F305"/>
    <mergeCell ref="Y305:Z305"/>
    <mergeCell ref="Y265:AB265"/>
    <mergeCell ref="E280:F280"/>
    <mergeCell ref="Y280:Z280"/>
    <mergeCell ref="E285:F285"/>
    <mergeCell ref="Y285:Z285"/>
    <mergeCell ref="E290:F290"/>
    <mergeCell ref="Y290:Z290"/>
    <mergeCell ref="E251:F251"/>
    <mergeCell ref="Y251:Z251"/>
    <mergeCell ref="E256:F256"/>
    <mergeCell ref="Y256:Z256"/>
    <mergeCell ref="E261:F261"/>
    <mergeCell ref="Y261:Z261"/>
    <mergeCell ref="Y221:AB221"/>
    <mergeCell ref="E236:F236"/>
    <mergeCell ref="Y236:Z236"/>
    <mergeCell ref="E241:F241"/>
    <mergeCell ref="Y241:Z241"/>
    <mergeCell ref="E246:F246"/>
    <mergeCell ref="Y246:Z246"/>
    <mergeCell ref="E207:F207"/>
    <mergeCell ref="Y207:Z207"/>
    <mergeCell ref="E212:F212"/>
    <mergeCell ref="Y212:Z212"/>
    <mergeCell ref="E217:F217"/>
    <mergeCell ref="Y217:Z217"/>
    <mergeCell ref="Y177:AB177"/>
    <mergeCell ref="E192:F192"/>
    <mergeCell ref="Y192:Z192"/>
    <mergeCell ref="E197:F197"/>
    <mergeCell ref="Y197:Z197"/>
    <mergeCell ref="E202:F202"/>
    <mergeCell ref="Y202:Z202"/>
    <mergeCell ref="E163:F163"/>
    <mergeCell ref="Y163:Z163"/>
    <mergeCell ref="E168:F168"/>
    <mergeCell ref="Y168:Z168"/>
    <mergeCell ref="E173:F173"/>
    <mergeCell ref="Y173:Z173"/>
    <mergeCell ref="Y133:AB133"/>
    <mergeCell ref="E148:F148"/>
    <mergeCell ref="Y148:Z148"/>
    <mergeCell ref="E153:F153"/>
    <mergeCell ref="Y153:Z153"/>
    <mergeCell ref="E158:F158"/>
    <mergeCell ref="Y158:Z158"/>
    <mergeCell ref="E119:F119"/>
    <mergeCell ref="Y119:Z119"/>
    <mergeCell ref="E124:F124"/>
    <mergeCell ref="Y124:Z124"/>
    <mergeCell ref="E129:F129"/>
    <mergeCell ref="Y129:Z129"/>
    <mergeCell ref="Y89:AB89"/>
    <mergeCell ref="E104:F104"/>
    <mergeCell ref="Y104:Z104"/>
    <mergeCell ref="E109:F109"/>
    <mergeCell ref="Y109:Z109"/>
    <mergeCell ref="E114:F114"/>
    <mergeCell ref="Y114:Z114"/>
    <mergeCell ref="E75:F75"/>
    <mergeCell ref="Y75:Z75"/>
    <mergeCell ref="E80:F80"/>
    <mergeCell ref="Y80:Z80"/>
    <mergeCell ref="E85:F85"/>
    <mergeCell ref="Y85:Z85"/>
    <mergeCell ref="Y45:AB45"/>
    <mergeCell ref="E60:F60"/>
    <mergeCell ref="Y60:Z60"/>
    <mergeCell ref="E65:F65"/>
    <mergeCell ref="Y65:Z65"/>
    <mergeCell ref="E70:F70"/>
    <mergeCell ref="Y70:Z70"/>
    <mergeCell ref="E31:F31"/>
    <mergeCell ref="Y31:Z31"/>
    <mergeCell ref="E36:F36"/>
    <mergeCell ref="Y36:Z36"/>
    <mergeCell ref="E41:F41"/>
    <mergeCell ref="Y41:Z41"/>
    <mergeCell ref="Y1:AB1"/>
    <mergeCell ref="E16:F16"/>
    <mergeCell ref="Y16:Z16"/>
    <mergeCell ref="E21:F21"/>
    <mergeCell ref="Y21:Z21"/>
    <mergeCell ref="E26:F26"/>
    <mergeCell ref="Y26:Z26"/>
  </mergeCells>
  <printOptions horizontalCentered="1"/>
  <pageMargins left="0.5" right="0.5" top="1" bottom="0.75" header="0.5" footer="0.5"/>
  <pageSetup scale="85" orientation="portrait" horizontalDpi="4294967292" verticalDpi="4294967292"/>
  <headerFooter>
    <oddHeader>&amp;C&amp;"Times New Roman,Bold"&amp;14 &amp;K0000002015 Georgia Games_x000D__x000D__x000D__x000D__x000D__x000D__x000D__x000D__x000D__x000D__x000D__x000D__x000D_&amp;R&amp;"Times New Roman,Regular"&amp;14&amp;K000000_x000D__x000D__x000D__x000D__x000D_</oddHeader>
  </headerFooter>
  <rowBreaks count="2" manualBreakCount="2">
    <brk id="88" max="16383" man="1"/>
    <brk id="264" max="16383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1"/>
  <sheetViews>
    <sheetView topLeftCell="K1" workbookViewId="0">
      <selection activeCell="U3" sqref="U3:W12"/>
    </sheetView>
  </sheetViews>
  <sheetFormatPr baseColWidth="10" defaultRowHeight="13" x14ac:dyDescent="0"/>
  <cols>
    <col min="1" max="1" width="4" style="187" customWidth="1"/>
    <col min="2" max="2" width="3" style="184" customWidth="1"/>
    <col min="3" max="3" width="13.140625" style="186" customWidth="1"/>
    <col min="4" max="4" width="6" style="186" customWidth="1"/>
    <col min="5" max="5" width="5" style="187" customWidth="1"/>
    <col min="6" max="7" width="4" style="187" customWidth="1"/>
    <col min="8" max="8" width="7.7109375" style="188" bestFit="1" customWidth="1"/>
    <col min="9" max="9" width="17.42578125" style="189" customWidth="1"/>
    <col min="10" max="10" width="5.140625" style="190" customWidth="1"/>
    <col min="11" max="11" width="10.140625" style="187" customWidth="1"/>
    <col min="12" max="12" width="4.7109375" style="187" customWidth="1"/>
    <col min="13" max="13" width="3.7109375" style="184" customWidth="1"/>
    <col min="14" max="14" width="4" style="187" customWidth="1"/>
    <col min="15" max="15" width="3.7109375" style="184" customWidth="1"/>
    <col min="16" max="16" width="4.7109375" style="184" customWidth="1"/>
    <col min="17" max="17" width="4.7109375" style="187" customWidth="1"/>
    <col min="18" max="18" width="3.85546875" style="187" customWidth="1"/>
    <col min="19" max="19" width="10.7109375" style="184"/>
    <col min="20" max="20" width="3" style="184" customWidth="1"/>
    <col min="21" max="21" width="13.140625" style="186" customWidth="1"/>
    <col min="22" max="22" width="6" style="186" customWidth="1"/>
    <col min="23" max="23" width="5" style="187" customWidth="1"/>
    <col min="24" max="25" width="4" style="187" customWidth="1"/>
    <col min="26" max="26" width="7.7109375" style="188" bestFit="1" customWidth="1"/>
    <col min="27" max="27" width="17.42578125" style="189" customWidth="1"/>
    <col min="28" max="28" width="5.140625" style="190" customWidth="1"/>
    <col min="29" max="29" width="10.140625" style="187" customWidth="1"/>
    <col min="30" max="30" width="4.7109375" style="187" customWidth="1"/>
    <col min="31" max="31" width="3.7109375" style="184" customWidth="1"/>
    <col min="32" max="32" width="4" style="187" customWidth="1"/>
    <col min="33" max="33" width="3.7109375" style="184" customWidth="1"/>
    <col min="34" max="34" width="4.7109375" style="184" customWidth="1"/>
    <col min="35" max="35" width="4.7109375" style="187" customWidth="1"/>
    <col min="36" max="36" width="3.85546875" style="187" customWidth="1"/>
    <col min="37" max="16384" width="10.7109375" style="184"/>
  </cols>
  <sheetData>
    <row r="1" spans="2:36" ht="23" customHeight="1">
      <c r="C1" s="185"/>
      <c r="U1" s="185"/>
    </row>
    <row r="2" spans="2:36" ht="16">
      <c r="B2" s="191" t="s">
        <v>20</v>
      </c>
      <c r="C2" s="192"/>
      <c r="D2" s="192" t="s">
        <v>1</v>
      </c>
      <c r="E2" s="193">
        <v>1</v>
      </c>
      <c r="T2" s="191" t="s">
        <v>20</v>
      </c>
      <c r="U2" s="192"/>
      <c r="V2" s="192" t="s">
        <v>1</v>
      </c>
      <c r="W2" s="193">
        <v>1</v>
      </c>
    </row>
    <row r="3" spans="2:36" ht="15">
      <c r="C3" s="196">
        <f>$H$4</f>
        <v>93696</v>
      </c>
      <c r="D3" s="197"/>
      <c r="E3" s="198" t="str">
        <f>K$4</f>
        <v>AITTA</v>
      </c>
      <c r="H3" s="188" t="s">
        <v>22</v>
      </c>
      <c r="I3" s="189" t="s">
        <v>23</v>
      </c>
      <c r="J3" s="190" t="s">
        <v>24</v>
      </c>
      <c r="K3" s="199" t="s">
        <v>25</v>
      </c>
      <c r="L3" s="200" t="s">
        <v>26</v>
      </c>
      <c r="M3" s="191" t="s">
        <v>27</v>
      </c>
      <c r="O3" s="191" t="s">
        <v>27</v>
      </c>
      <c r="Q3" s="200" t="s">
        <v>26</v>
      </c>
      <c r="R3" s="187" t="s">
        <v>27</v>
      </c>
      <c r="U3" s="196">
        <f>$Z$4</f>
        <v>77452</v>
      </c>
      <c r="V3" s="197"/>
      <c r="W3" s="198" t="str">
        <f>AC$4</f>
        <v>AITTA</v>
      </c>
      <c r="Z3" s="188" t="s">
        <v>22</v>
      </c>
      <c r="AA3" s="189" t="s">
        <v>23</v>
      </c>
      <c r="AB3" s="190" t="s">
        <v>24</v>
      </c>
      <c r="AC3" s="199" t="s">
        <v>25</v>
      </c>
      <c r="AD3" s="200" t="s">
        <v>26</v>
      </c>
      <c r="AE3" s="191" t="s">
        <v>27</v>
      </c>
      <c r="AG3" s="191" t="s">
        <v>27</v>
      </c>
      <c r="AI3" s="200" t="s">
        <v>26</v>
      </c>
      <c r="AJ3" s="187" t="s">
        <v>27</v>
      </c>
    </row>
    <row r="4" spans="2:36" ht="15">
      <c r="B4" s="201" t="s">
        <v>2</v>
      </c>
      <c r="C4" s="202" t="str">
        <f>I$4</f>
        <v>Yang, Andrew</v>
      </c>
      <c r="D4" s="203"/>
      <c r="E4" s="204">
        <f>J$4</f>
        <v>1335</v>
      </c>
      <c r="F4" s="205"/>
      <c r="G4" s="206"/>
      <c r="H4" s="287">
        <v>93696</v>
      </c>
      <c r="I4" s="288" t="s">
        <v>47</v>
      </c>
      <c r="J4" s="289">
        <v>1335</v>
      </c>
      <c r="K4" s="290" t="s">
        <v>48</v>
      </c>
      <c r="L4" s="187">
        <v>1</v>
      </c>
      <c r="M4" s="187">
        <v>1</v>
      </c>
      <c r="N4" s="207" t="s">
        <v>2</v>
      </c>
      <c r="O4" s="187">
        <v>1</v>
      </c>
      <c r="Q4" s="187">
        <v>1</v>
      </c>
      <c r="R4" s="187">
        <v>1</v>
      </c>
      <c r="T4" s="201" t="s">
        <v>2</v>
      </c>
      <c r="U4" s="202" t="str">
        <f>AA$4</f>
        <v>Wang, James S.</v>
      </c>
      <c r="V4" s="203"/>
      <c r="W4" s="204">
        <f>AB$4</f>
        <v>2234</v>
      </c>
      <c r="X4" s="205"/>
      <c r="Y4" s="206"/>
      <c r="Z4" s="291">
        <v>77452</v>
      </c>
      <c r="AA4" s="288" t="s">
        <v>28</v>
      </c>
      <c r="AB4" s="292">
        <v>2234</v>
      </c>
      <c r="AC4" s="290" t="s">
        <v>48</v>
      </c>
      <c r="AD4" s="187">
        <v>1</v>
      </c>
      <c r="AE4" s="187">
        <v>1</v>
      </c>
      <c r="AF4" s="207" t="s">
        <v>2</v>
      </c>
      <c r="AG4" s="187">
        <v>1</v>
      </c>
      <c r="AI4" s="187">
        <v>1</v>
      </c>
      <c r="AJ4" s="187">
        <v>1</v>
      </c>
    </row>
    <row r="5" spans="2:36" ht="15">
      <c r="B5" s="208"/>
      <c r="C5" s="196">
        <f>$H$5</f>
        <v>97014</v>
      </c>
      <c r="D5" s="197"/>
      <c r="E5" s="198" t="str">
        <f>K$5</f>
        <v>Memphis</v>
      </c>
      <c r="H5" s="291">
        <v>97014</v>
      </c>
      <c r="I5" s="288" t="s">
        <v>52</v>
      </c>
      <c r="J5" s="292">
        <v>1000</v>
      </c>
      <c r="K5" s="292" t="s">
        <v>53</v>
      </c>
      <c r="L5" s="187">
        <v>4</v>
      </c>
      <c r="M5" s="187">
        <v>1</v>
      </c>
      <c r="N5" s="207" t="s">
        <v>3</v>
      </c>
      <c r="O5" s="187">
        <v>2</v>
      </c>
      <c r="Q5" s="187">
        <v>2</v>
      </c>
      <c r="R5" s="187">
        <v>2</v>
      </c>
      <c r="T5" s="208"/>
      <c r="U5" s="196">
        <f>$Z$5</f>
        <v>71163</v>
      </c>
      <c r="V5" s="197"/>
      <c r="W5" s="198" t="str">
        <f>AC$5</f>
        <v>AITTA</v>
      </c>
      <c r="Z5" s="291">
        <v>71163</v>
      </c>
      <c r="AA5" s="288" t="s">
        <v>94</v>
      </c>
      <c r="AB5" s="292">
        <v>2197</v>
      </c>
      <c r="AC5" s="290" t="s">
        <v>48</v>
      </c>
      <c r="AD5" s="187">
        <v>6</v>
      </c>
      <c r="AE5" s="187">
        <v>1</v>
      </c>
      <c r="AF5" s="207" t="s">
        <v>3</v>
      </c>
      <c r="AG5" s="187">
        <v>2</v>
      </c>
      <c r="AI5" s="187">
        <v>2</v>
      </c>
      <c r="AJ5" s="187">
        <v>2</v>
      </c>
    </row>
    <row r="6" spans="2:36" ht="15">
      <c r="B6" s="201" t="s">
        <v>3</v>
      </c>
      <c r="C6" s="202" t="str">
        <f>I$5</f>
        <v>Yigneshuaran, Akhilesh *</v>
      </c>
      <c r="D6" s="203"/>
      <c r="E6" s="204">
        <f>J$5</f>
        <v>1000</v>
      </c>
      <c r="F6" s="205"/>
      <c r="H6" s="291">
        <v>95857</v>
      </c>
      <c r="I6" s="288" t="s">
        <v>54</v>
      </c>
      <c r="J6" s="292">
        <v>837</v>
      </c>
      <c r="K6" s="292"/>
      <c r="L6" s="187">
        <v>5</v>
      </c>
      <c r="M6" s="187">
        <v>1</v>
      </c>
      <c r="N6" s="207" t="s">
        <v>4</v>
      </c>
      <c r="O6" s="187">
        <v>3</v>
      </c>
      <c r="Q6" s="187">
        <v>3</v>
      </c>
      <c r="R6" s="187">
        <v>3</v>
      </c>
      <c r="T6" s="201" t="s">
        <v>3</v>
      </c>
      <c r="U6" s="202" t="str">
        <f>AA$5</f>
        <v xml:space="preserve">Yao, Jerry </v>
      </c>
      <c r="V6" s="203"/>
      <c r="W6" s="204">
        <f>AB$5</f>
        <v>2197</v>
      </c>
      <c r="X6" s="205"/>
      <c r="Z6" s="287">
        <v>91536</v>
      </c>
      <c r="AA6" s="293" t="s">
        <v>95</v>
      </c>
      <c r="AB6" s="289">
        <v>1932</v>
      </c>
      <c r="AC6" s="290" t="s">
        <v>48</v>
      </c>
      <c r="AD6" s="187">
        <v>7</v>
      </c>
      <c r="AE6" s="187">
        <v>1</v>
      </c>
      <c r="AF6" s="207" t="s">
        <v>4</v>
      </c>
      <c r="AG6" s="187">
        <v>3</v>
      </c>
      <c r="AI6" s="187">
        <v>3</v>
      </c>
      <c r="AJ6" s="187">
        <v>3</v>
      </c>
    </row>
    <row r="7" spans="2:36" ht="15" customHeight="1">
      <c r="B7" s="208"/>
      <c r="C7" s="196">
        <f>$H$6</f>
        <v>95857</v>
      </c>
      <c r="D7" s="197"/>
      <c r="E7" s="198">
        <f>K$6</f>
        <v>0</v>
      </c>
      <c r="H7" s="291">
        <v>95029</v>
      </c>
      <c r="I7" s="288" t="s">
        <v>58</v>
      </c>
      <c r="J7" s="292">
        <v>563</v>
      </c>
      <c r="K7" s="292" t="s">
        <v>50</v>
      </c>
      <c r="L7" s="187">
        <v>8</v>
      </c>
      <c r="M7" s="187">
        <v>1</v>
      </c>
      <c r="N7" s="207" t="s">
        <v>5</v>
      </c>
      <c r="O7" s="187">
        <v>4</v>
      </c>
      <c r="Q7" s="187">
        <v>4</v>
      </c>
      <c r="R7" s="187">
        <v>4</v>
      </c>
      <c r="T7" s="208"/>
      <c r="U7" s="196">
        <f>$Z$6</f>
        <v>91536</v>
      </c>
      <c r="V7" s="197"/>
      <c r="W7" s="198" t="str">
        <f>AC$6</f>
        <v>AITTA</v>
      </c>
      <c r="Z7" s="291">
        <v>83134</v>
      </c>
      <c r="AA7" s="288" t="s">
        <v>96</v>
      </c>
      <c r="AB7" s="292">
        <v>1755</v>
      </c>
      <c r="AC7" s="290" t="s">
        <v>48</v>
      </c>
      <c r="AD7" s="187">
        <v>12</v>
      </c>
      <c r="AE7" s="187">
        <v>1</v>
      </c>
      <c r="AF7" s="207" t="s">
        <v>5</v>
      </c>
      <c r="AG7" s="187">
        <v>4</v>
      </c>
      <c r="AI7" s="187">
        <v>4</v>
      </c>
      <c r="AJ7" s="187">
        <v>4</v>
      </c>
    </row>
    <row r="8" spans="2:36" ht="15">
      <c r="B8" s="201" t="s">
        <v>4</v>
      </c>
      <c r="C8" s="202" t="str">
        <f>I$6</f>
        <v xml:space="preserve">Ji, Andrew </v>
      </c>
      <c r="D8" s="203"/>
      <c r="E8" s="204">
        <f>J$6</f>
        <v>837</v>
      </c>
      <c r="F8" s="205"/>
      <c r="H8" s="291">
        <v>9999998</v>
      </c>
      <c r="I8" s="288" t="s">
        <v>59</v>
      </c>
      <c r="J8" s="292">
        <v>460</v>
      </c>
      <c r="K8" s="292" t="s">
        <v>60</v>
      </c>
      <c r="L8" s="187">
        <v>9</v>
      </c>
      <c r="M8" s="187">
        <v>1</v>
      </c>
      <c r="N8" s="187" t="s">
        <v>2</v>
      </c>
      <c r="O8" s="187">
        <v>5</v>
      </c>
      <c r="Q8" s="187">
        <v>5</v>
      </c>
      <c r="R8" s="187">
        <v>4</v>
      </c>
      <c r="T8" s="201" t="s">
        <v>4</v>
      </c>
      <c r="U8" s="202" t="str">
        <f>AA$6</f>
        <v xml:space="preserve">Zhang, Gregory </v>
      </c>
      <c r="V8" s="203"/>
      <c r="W8" s="204">
        <f>AB$6</f>
        <v>1932</v>
      </c>
      <c r="X8" s="205"/>
      <c r="Z8" s="291">
        <v>999986</v>
      </c>
      <c r="AA8" s="288" t="s">
        <v>97</v>
      </c>
      <c r="AB8" s="292">
        <v>400</v>
      </c>
      <c r="AC8" s="292" t="s">
        <v>98</v>
      </c>
      <c r="AE8" s="187">
        <v>1</v>
      </c>
      <c r="AF8" s="207" t="s">
        <v>14</v>
      </c>
      <c r="AG8" s="187">
        <v>5</v>
      </c>
      <c r="AI8" s="187">
        <v>5</v>
      </c>
      <c r="AJ8" s="187">
        <v>4</v>
      </c>
    </row>
    <row r="9" spans="2:36" ht="15.75" customHeight="1">
      <c r="B9" s="208"/>
      <c r="C9" s="196">
        <f>$H$7</f>
        <v>95029</v>
      </c>
      <c r="D9" s="197"/>
      <c r="E9" s="198" t="str">
        <f>K$7</f>
        <v>E.C. Sports</v>
      </c>
      <c r="F9" s="205"/>
      <c r="H9" s="291">
        <v>93465</v>
      </c>
      <c r="I9" s="288" t="s">
        <v>49</v>
      </c>
      <c r="J9" s="292">
        <v>1246</v>
      </c>
      <c r="K9" s="292" t="s">
        <v>50</v>
      </c>
      <c r="L9" s="187">
        <v>2</v>
      </c>
      <c r="M9" s="187">
        <v>2</v>
      </c>
      <c r="N9" s="187" t="s">
        <v>3</v>
      </c>
      <c r="O9" s="187">
        <v>6</v>
      </c>
      <c r="Q9" s="187">
        <v>6</v>
      </c>
      <c r="R9" s="187">
        <v>3</v>
      </c>
      <c r="T9" s="208"/>
      <c r="U9" s="196">
        <f>$Z$7</f>
        <v>83134</v>
      </c>
      <c r="V9" s="197"/>
      <c r="W9" s="198" t="str">
        <f>AC$7</f>
        <v>AITTA</v>
      </c>
      <c r="X9" s="205"/>
      <c r="Z9" s="194"/>
      <c r="AA9" s="195"/>
      <c r="AB9" s="194"/>
      <c r="AC9" s="211"/>
      <c r="AD9" s="187">
        <v>2</v>
      </c>
      <c r="AE9" s="187">
        <v>2</v>
      </c>
      <c r="AF9" s="187" t="s">
        <v>2</v>
      </c>
      <c r="AG9" s="187">
        <v>6</v>
      </c>
      <c r="AI9" s="187">
        <v>6</v>
      </c>
      <c r="AJ9" s="187">
        <v>3</v>
      </c>
    </row>
    <row r="10" spans="2:36" ht="15">
      <c r="B10" s="201" t="s">
        <v>5</v>
      </c>
      <c r="C10" s="202" t="str">
        <f>I$7</f>
        <v xml:space="preserve">Wu, Kelly </v>
      </c>
      <c r="D10" s="203"/>
      <c r="E10" s="204">
        <f>J$7</f>
        <v>563</v>
      </c>
      <c r="F10" s="205"/>
      <c r="H10" s="291">
        <v>93466</v>
      </c>
      <c r="I10" s="288" t="s">
        <v>51</v>
      </c>
      <c r="J10" s="292">
        <v>1198</v>
      </c>
      <c r="K10" s="292"/>
      <c r="L10" s="187">
        <v>3</v>
      </c>
      <c r="M10" s="187">
        <v>2</v>
      </c>
      <c r="N10" s="187" t="s">
        <v>4</v>
      </c>
      <c r="O10" s="187">
        <v>7</v>
      </c>
      <c r="Q10" s="187">
        <v>7</v>
      </c>
      <c r="R10" s="187">
        <v>2</v>
      </c>
      <c r="T10" s="201" t="s">
        <v>5</v>
      </c>
      <c r="U10" s="202" t="str">
        <f>AA$7</f>
        <v xml:space="preserve">Qin, Tina </v>
      </c>
      <c r="V10" s="203"/>
      <c r="W10" s="204">
        <f>AB$7</f>
        <v>1755</v>
      </c>
      <c r="X10" s="205"/>
      <c r="Z10" s="194"/>
      <c r="AA10" s="195"/>
      <c r="AB10" s="194"/>
      <c r="AC10" s="211"/>
      <c r="AD10" s="187">
        <v>5</v>
      </c>
      <c r="AE10" s="187">
        <v>2</v>
      </c>
      <c r="AF10" s="187" t="s">
        <v>3</v>
      </c>
      <c r="AG10" s="187">
        <v>7</v>
      </c>
      <c r="AI10" s="187">
        <v>7</v>
      </c>
      <c r="AJ10" s="187">
        <v>2</v>
      </c>
    </row>
    <row r="11" spans="2:36" ht="15" customHeight="1">
      <c r="H11" s="287">
        <v>94276</v>
      </c>
      <c r="I11" s="293" t="s">
        <v>55</v>
      </c>
      <c r="J11" s="289">
        <v>795</v>
      </c>
      <c r="K11" s="290" t="s">
        <v>48</v>
      </c>
      <c r="L11" s="187">
        <v>6</v>
      </c>
      <c r="M11" s="187">
        <v>2</v>
      </c>
      <c r="N11" s="187" t="s">
        <v>5</v>
      </c>
      <c r="O11" s="187">
        <v>8</v>
      </c>
      <c r="Q11" s="187">
        <v>8</v>
      </c>
      <c r="R11" s="187">
        <v>1</v>
      </c>
      <c r="U11" s="196">
        <f>$Z$8</f>
        <v>999986</v>
      </c>
      <c r="V11" s="197"/>
      <c r="W11" s="198" t="str">
        <f>AC$8</f>
        <v>None</v>
      </c>
      <c r="Z11" s="194"/>
      <c r="AA11" s="195"/>
      <c r="AB11" s="194"/>
      <c r="AC11" s="211"/>
      <c r="AD11" s="187">
        <v>9</v>
      </c>
      <c r="AE11" s="187">
        <v>2</v>
      </c>
      <c r="AF11" s="187" t="s">
        <v>4</v>
      </c>
      <c r="AG11" s="187">
        <v>8</v>
      </c>
      <c r="AI11" s="187">
        <v>8</v>
      </c>
      <c r="AJ11" s="187">
        <v>1</v>
      </c>
    </row>
    <row r="12" spans="2:36" ht="15.75" customHeight="1">
      <c r="B12" s="191" t="s">
        <v>30</v>
      </c>
      <c r="C12" s="192"/>
      <c r="D12" s="192" t="s">
        <v>1</v>
      </c>
      <c r="E12" s="193">
        <v>2</v>
      </c>
      <c r="F12" s="205"/>
      <c r="H12" s="291">
        <v>94740</v>
      </c>
      <c r="I12" s="288" t="s">
        <v>56</v>
      </c>
      <c r="J12" s="292">
        <v>708</v>
      </c>
      <c r="K12" s="292" t="s">
        <v>57</v>
      </c>
      <c r="L12" s="187">
        <v>7</v>
      </c>
      <c r="M12" s="187">
        <v>2</v>
      </c>
      <c r="N12" s="207" t="s">
        <v>3</v>
      </c>
      <c r="O12" s="187">
        <v>9</v>
      </c>
      <c r="Q12" s="187">
        <v>9</v>
      </c>
      <c r="R12" s="187">
        <v>1</v>
      </c>
      <c r="T12" s="201" t="s">
        <v>14</v>
      </c>
      <c r="U12" s="202" t="str">
        <f>AA$8</f>
        <v>Gaskins, Grace *</v>
      </c>
      <c r="V12" s="203"/>
      <c r="W12" s="204">
        <f>AB$8</f>
        <v>400</v>
      </c>
      <c r="X12" s="205"/>
      <c r="Z12" s="194"/>
      <c r="AA12" s="195"/>
      <c r="AB12" s="194"/>
      <c r="AC12" s="211"/>
      <c r="AD12" s="187">
        <v>11</v>
      </c>
      <c r="AE12" s="187">
        <v>2</v>
      </c>
      <c r="AF12" s="187" t="s">
        <v>5</v>
      </c>
      <c r="AG12" s="187">
        <v>9</v>
      </c>
      <c r="AI12" s="187">
        <v>9</v>
      </c>
      <c r="AJ12" s="187">
        <v>1</v>
      </c>
    </row>
    <row r="13" spans="2:36" ht="15.75" customHeight="1">
      <c r="C13" s="196">
        <f>$H$8</f>
        <v>9999998</v>
      </c>
      <c r="D13" s="197"/>
      <c r="E13" s="198" t="str">
        <f>K$8</f>
        <v>Archi's</v>
      </c>
      <c r="H13" s="287">
        <v>91923</v>
      </c>
      <c r="I13" s="288" t="s">
        <v>61</v>
      </c>
      <c r="J13" s="289">
        <v>415</v>
      </c>
      <c r="K13" s="290" t="s">
        <v>48</v>
      </c>
      <c r="L13" s="187">
        <v>10</v>
      </c>
      <c r="M13" s="187">
        <v>2</v>
      </c>
      <c r="N13" s="207" t="s">
        <v>4</v>
      </c>
      <c r="O13" s="187">
        <v>10</v>
      </c>
      <c r="Q13" s="187">
        <v>10</v>
      </c>
      <c r="R13" s="187">
        <v>2</v>
      </c>
      <c r="Z13" s="194"/>
      <c r="AA13" s="195"/>
      <c r="AB13" s="194"/>
      <c r="AC13" s="211"/>
      <c r="AD13" s="187">
        <v>14</v>
      </c>
      <c r="AE13" s="187">
        <v>2</v>
      </c>
      <c r="AF13" s="187" t="s">
        <v>14</v>
      </c>
      <c r="AG13" s="187">
        <v>10</v>
      </c>
      <c r="AI13" s="187">
        <v>10</v>
      </c>
      <c r="AJ13" s="187">
        <v>2</v>
      </c>
    </row>
    <row r="14" spans="2:36" ht="15" customHeight="1">
      <c r="B14" s="201" t="s">
        <v>2</v>
      </c>
      <c r="C14" s="202" t="str">
        <f>I$8</f>
        <v>Desai, Kedar *</v>
      </c>
      <c r="D14" s="203"/>
      <c r="E14" s="204">
        <f>J$8</f>
        <v>460</v>
      </c>
      <c r="F14" s="205"/>
      <c r="H14" s="194"/>
      <c r="I14" s="195"/>
      <c r="J14" s="194"/>
      <c r="K14" s="211"/>
      <c r="M14" s="187">
        <v>2</v>
      </c>
      <c r="N14" s="207" t="s">
        <v>5</v>
      </c>
      <c r="O14" s="187">
        <v>11</v>
      </c>
      <c r="Q14" s="187">
        <v>11</v>
      </c>
      <c r="R14" s="187">
        <v>3</v>
      </c>
      <c r="T14" s="191" t="s">
        <v>32</v>
      </c>
      <c r="U14" s="192"/>
      <c r="V14" s="192" t="s">
        <v>1</v>
      </c>
      <c r="W14" s="193">
        <v>2</v>
      </c>
      <c r="X14" s="205"/>
      <c r="Z14" s="194"/>
      <c r="AA14" s="195"/>
      <c r="AB14" s="194"/>
      <c r="AC14" s="211"/>
      <c r="AD14" s="187">
        <v>3</v>
      </c>
      <c r="AE14" s="187">
        <v>3</v>
      </c>
      <c r="AF14" s="207" t="s">
        <v>2</v>
      </c>
      <c r="AG14" s="187">
        <v>11</v>
      </c>
      <c r="AI14" s="187">
        <v>11</v>
      </c>
      <c r="AJ14" s="187">
        <v>3</v>
      </c>
    </row>
    <row r="15" spans="2:36" ht="15" customHeight="1">
      <c r="B15" s="208"/>
      <c r="C15" s="196">
        <f>$H$9</f>
        <v>93465</v>
      </c>
      <c r="D15" s="197"/>
      <c r="E15" s="198" t="str">
        <f>K$9</f>
        <v>E.C. Sports</v>
      </c>
      <c r="H15" s="194"/>
      <c r="I15" s="195"/>
      <c r="J15" s="194"/>
      <c r="K15" s="211"/>
      <c r="M15" s="187">
        <v>3</v>
      </c>
      <c r="N15" s="207" t="s">
        <v>5</v>
      </c>
      <c r="O15" s="187">
        <v>12</v>
      </c>
      <c r="Q15" s="187">
        <v>12</v>
      </c>
      <c r="R15" s="187">
        <v>4</v>
      </c>
      <c r="T15" s="208"/>
      <c r="U15" s="196">
        <f>$Z$9</f>
        <v>0</v>
      </c>
      <c r="V15" s="197"/>
      <c r="W15" s="198">
        <f>AC$9</f>
        <v>0</v>
      </c>
      <c r="Z15" s="194"/>
      <c r="AA15" s="195"/>
      <c r="AB15" s="194"/>
      <c r="AC15" s="211"/>
      <c r="AD15" s="187">
        <v>4</v>
      </c>
      <c r="AE15" s="187">
        <v>3</v>
      </c>
      <c r="AF15" s="207" t="s">
        <v>3</v>
      </c>
      <c r="AG15" s="187">
        <v>12</v>
      </c>
      <c r="AI15" s="187">
        <v>12</v>
      </c>
      <c r="AJ15" s="187">
        <v>4</v>
      </c>
    </row>
    <row r="16" spans="2:36" ht="15" customHeight="1">
      <c r="B16" s="201" t="s">
        <v>3</v>
      </c>
      <c r="C16" s="202" t="str">
        <f>I$9</f>
        <v xml:space="preserve">Wang, Cody </v>
      </c>
      <c r="D16" s="203"/>
      <c r="E16" s="204">
        <f>J$9</f>
        <v>1246</v>
      </c>
      <c r="F16" s="205"/>
      <c r="H16" s="194"/>
      <c r="I16" s="195"/>
      <c r="J16" s="194"/>
      <c r="K16" s="211"/>
      <c r="M16" s="187">
        <v>4</v>
      </c>
      <c r="N16" s="187" t="s">
        <v>2</v>
      </c>
      <c r="O16" s="187">
        <v>13</v>
      </c>
      <c r="Q16" s="187">
        <v>13</v>
      </c>
      <c r="R16" s="187">
        <v>4</v>
      </c>
      <c r="T16" s="201" t="s">
        <v>2</v>
      </c>
      <c r="U16" s="202">
        <f>AA$9</f>
        <v>0</v>
      </c>
      <c r="V16" s="203"/>
      <c r="W16" s="204">
        <f>AB$9</f>
        <v>0</v>
      </c>
      <c r="X16" s="205"/>
      <c r="Z16" s="194"/>
      <c r="AA16" s="195"/>
      <c r="AB16" s="194"/>
      <c r="AC16" s="211"/>
      <c r="AD16" s="187">
        <v>8</v>
      </c>
      <c r="AE16" s="187">
        <v>3</v>
      </c>
      <c r="AF16" s="207" t="s">
        <v>4</v>
      </c>
      <c r="AG16" s="187">
        <v>13</v>
      </c>
      <c r="AI16" s="187">
        <v>13</v>
      </c>
      <c r="AJ16" s="187">
        <v>4</v>
      </c>
    </row>
    <row r="17" spans="1:36" ht="15" customHeight="1">
      <c r="A17" s="187">
        <v>7</v>
      </c>
      <c r="B17" s="208"/>
      <c r="C17" s="196">
        <f>H$10</f>
        <v>93466</v>
      </c>
      <c r="D17" s="197"/>
      <c r="E17" s="198">
        <f>K$10</f>
        <v>0</v>
      </c>
      <c r="H17" s="194"/>
      <c r="I17" s="195"/>
      <c r="J17" s="194"/>
      <c r="K17" s="211"/>
      <c r="M17" s="187">
        <v>4</v>
      </c>
      <c r="N17" s="187" t="s">
        <v>3</v>
      </c>
      <c r="O17" s="187">
        <v>14</v>
      </c>
      <c r="Q17" s="187">
        <v>14</v>
      </c>
      <c r="R17" s="187">
        <v>3</v>
      </c>
      <c r="T17" s="208"/>
      <c r="U17" s="196">
        <f>Z$10</f>
        <v>0</v>
      </c>
      <c r="V17" s="197"/>
      <c r="W17" s="198">
        <f>AC$10</f>
        <v>0</v>
      </c>
      <c r="Z17" s="194"/>
      <c r="AA17" s="195"/>
      <c r="AB17" s="194"/>
      <c r="AC17" s="211"/>
      <c r="AD17" s="187">
        <v>10</v>
      </c>
      <c r="AE17" s="187">
        <v>3</v>
      </c>
      <c r="AF17" s="207" t="s">
        <v>5</v>
      </c>
      <c r="AG17" s="187">
        <v>14</v>
      </c>
      <c r="AI17" s="187">
        <v>14</v>
      </c>
      <c r="AJ17" s="187">
        <v>3</v>
      </c>
    </row>
    <row r="18" spans="1:36" ht="15">
      <c r="B18" s="201" t="s">
        <v>4</v>
      </c>
      <c r="C18" s="202" t="str">
        <f>I$10</f>
        <v xml:space="preserve">Fu, David </v>
      </c>
      <c r="D18" s="203"/>
      <c r="E18" s="204">
        <f>J$10</f>
        <v>1198</v>
      </c>
      <c r="F18" s="205"/>
      <c r="G18" s="206"/>
      <c r="H18" s="194"/>
      <c r="I18" s="195"/>
      <c r="J18" s="194"/>
      <c r="K18" s="211"/>
      <c r="M18" s="187">
        <v>4</v>
      </c>
      <c r="N18" s="187" t="s">
        <v>4</v>
      </c>
      <c r="O18" s="187">
        <v>15</v>
      </c>
      <c r="Q18" s="187">
        <v>15</v>
      </c>
      <c r="R18" s="187">
        <v>2</v>
      </c>
      <c r="T18" s="201" t="s">
        <v>3</v>
      </c>
      <c r="U18" s="202">
        <f>AA$10</f>
        <v>0</v>
      </c>
      <c r="V18" s="203"/>
      <c r="W18" s="204">
        <f>AB$10</f>
        <v>0</v>
      </c>
      <c r="X18" s="205"/>
      <c r="Y18" s="206"/>
      <c r="Z18" s="194"/>
      <c r="AA18" s="195"/>
      <c r="AB18" s="194"/>
      <c r="AC18" s="211"/>
      <c r="AD18" s="187">
        <v>13</v>
      </c>
      <c r="AE18" s="187">
        <v>3</v>
      </c>
      <c r="AF18" s="207" t="s">
        <v>14</v>
      </c>
      <c r="AG18" s="187">
        <v>15</v>
      </c>
      <c r="AI18" s="187">
        <v>15</v>
      </c>
      <c r="AJ18" s="187">
        <v>2</v>
      </c>
    </row>
    <row r="19" spans="1:36" ht="15" customHeight="1">
      <c r="B19" s="208"/>
      <c r="C19" s="196">
        <f>H$11</f>
        <v>94276</v>
      </c>
      <c r="D19" s="197"/>
      <c r="E19" s="198" t="str">
        <f>K$11</f>
        <v>AITTA</v>
      </c>
      <c r="H19" s="194"/>
      <c r="I19" s="195"/>
      <c r="J19" s="194"/>
      <c r="K19" s="211"/>
      <c r="M19" s="187">
        <v>4</v>
      </c>
      <c r="N19" s="187" t="s">
        <v>5</v>
      </c>
      <c r="O19" s="187">
        <v>15</v>
      </c>
      <c r="Q19" s="187">
        <v>16</v>
      </c>
      <c r="R19" s="187">
        <v>1</v>
      </c>
      <c r="T19" s="208"/>
      <c r="U19" s="196">
        <f>Z$11</f>
        <v>0</v>
      </c>
      <c r="V19" s="197"/>
      <c r="W19" s="198">
        <f>AC$11</f>
        <v>0</v>
      </c>
      <c r="Z19" s="194"/>
      <c r="AA19" s="195"/>
      <c r="AB19" s="194"/>
      <c r="AC19" s="211"/>
      <c r="AE19" s="187">
        <v>4</v>
      </c>
      <c r="AF19" s="187" t="s">
        <v>2</v>
      </c>
      <c r="AG19" s="187">
        <v>15</v>
      </c>
      <c r="AI19" s="187">
        <v>16</v>
      </c>
      <c r="AJ19" s="187">
        <v>1</v>
      </c>
    </row>
    <row r="20" spans="1:36" ht="15">
      <c r="B20" s="201" t="s">
        <v>5</v>
      </c>
      <c r="C20" s="202" t="str">
        <f>I$11</f>
        <v xml:space="preserve">Zhou, Kai </v>
      </c>
      <c r="D20" s="203"/>
      <c r="E20" s="204">
        <f>J$11</f>
        <v>795</v>
      </c>
      <c r="F20" s="205"/>
      <c r="H20" s="194"/>
      <c r="I20" s="195"/>
      <c r="J20" s="194"/>
      <c r="K20" s="211"/>
      <c r="M20" s="187">
        <v>5</v>
      </c>
      <c r="N20" s="207" t="s">
        <v>2</v>
      </c>
      <c r="O20" s="187">
        <v>14</v>
      </c>
      <c r="Q20" s="187">
        <v>17</v>
      </c>
      <c r="R20" s="187">
        <v>1</v>
      </c>
      <c r="T20" s="201" t="s">
        <v>4</v>
      </c>
      <c r="U20" s="202">
        <f>AA$11</f>
        <v>0</v>
      </c>
      <c r="V20" s="203"/>
      <c r="W20" s="204">
        <f>AB$11</f>
        <v>0</v>
      </c>
      <c r="X20" s="205"/>
      <c r="Z20" s="194"/>
      <c r="AA20" s="195"/>
      <c r="AB20" s="194"/>
      <c r="AC20" s="211"/>
      <c r="AE20" s="187">
        <v>4</v>
      </c>
      <c r="AF20" s="187" t="s">
        <v>3</v>
      </c>
      <c r="AG20" s="187">
        <v>14</v>
      </c>
      <c r="AI20" s="187">
        <v>17</v>
      </c>
      <c r="AJ20" s="187">
        <v>1</v>
      </c>
    </row>
    <row r="21" spans="1:36" ht="15">
      <c r="H21" s="194"/>
      <c r="I21" s="195"/>
      <c r="J21" s="194"/>
      <c r="K21" s="211"/>
      <c r="M21" s="187">
        <v>5</v>
      </c>
      <c r="N21" s="207" t="s">
        <v>3</v>
      </c>
      <c r="O21" s="187">
        <v>13</v>
      </c>
      <c r="Q21" s="187">
        <v>18</v>
      </c>
      <c r="R21" s="187">
        <v>2</v>
      </c>
      <c r="U21" s="196">
        <f>Z$12</f>
        <v>0</v>
      </c>
      <c r="V21" s="197"/>
      <c r="W21" s="198">
        <f>AC$12</f>
        <v>0</v>
      </c>
      <c r="Z21" s="194"/>
      <c r="AA21" s="195"/>
      <c r="AB21" s="194"/>
      <c r="AC21" s="211"/>
      <c r="AE21" s="187">
        <v>4</v>
      </c>
      <c r="AF21" s="187" t="s">
        <v>4</v>
      </c>
      <c r="AG21" s="187">
        <v>13</v>
      </c>
      <c r="AI21" s="187">
        <v>18</v>
      </c>
      <c r="AJ21" s="187">
        <v>2</v>
      </c>
    </row>
    <row r="22" spans="1:36" ht="16">
      <c r="B22" s="191" t="s">
        <v>32</v>
      </c>
      <c r="C22" s="192"/>
      <c r="D22" s="192" t="s">
        <v>1</v>
      </c>
      <c r="E22" s="193">
        <v>3</v>
      </c>
      <c r="F22" s="205"/>
      <c r="H22" s="194"/>
      <c r="I22" s="195"/>
      <c r="J22" s="194"/>
      <c r="K22" s="211"/>
      <c r="M22" s="187">
        <v>5</v>
      </c>
      <c r="N22" s="207" t="s">
        <v>4</v>
      </c>
      <c r="O22" s="187">
        <v>12</v>
      </c>
      <c r="Q22" s="187">
        <v>19</v>
      </c>
      <c r="R22" s="187">
        <v>3</v>
      </c>
      <c r="T22" s="201" t="s">
        <v>5</v>
      </c>
      <c r="U22" s="202">
        <f>AA$12</f>
        <v>0</v>
      </c>
      <c r="V22" s="203"/>
      <c r="W22" s="204">
        <f>AB$12</f>
        <v>0</v>
      </c>
      <c r="X22" s="205"/>
      <c r="Z22" s="194"/>
      <c r="AA22" s="195"/>
      <c r="AB22" s="194"/>
      <c r="AC22" s="211"/>
      <c r="AE22" s="187">
        <v>4</v>
      </c>
      <c r="AF22" s="187" t="s">
        <v>5</v>
      </c>
      <c r="AG22" s="187">
        <v>12</v>
      </c>
      <c r="AI22" s="187">
        <v>19</v>
      </c>
      <c r="AJ22" s="187">
        <v>3</v>
      </c>
    </row>
    <row r="23" spans="1:36" ht="15" customHeight="1">
      <c r="C23" s="196">
        <f>H$12</f>
        <v>94740</v>
      </c>
      <c r="D23" s="197"/>
      <c r="E23" s="198" t="str">
        <f>K$12</f>
        <v>none</v>
      </c>
      <c r="H23" s="194"/>
      <c r="I23" s="195"/>
      <c r="J23" s="194"/>
      <c r="K23" s="211"/>
      <c r="M23" s="187">
        <v>5</v>
      </c>
      <c r="N23" s="207" t="s">
        <v>5</v>
      </c>
      <c r="O23" s="187">
        <v>11</v>
      </c>
      <c r="Q23" s="187">
        <v>20</v>
      </c>
      <c r="R23" s="187">
        <v>4</v>
      </c>
      <c r="T23" s="208"/>
      <c r="U23" s="196">
        <f>Z$13</f>
        <v>0</v>
      </c>
      <c r="V23" s="197"/>
      <c r="W23" s="198">
        <f>AC$13</f>
        <v>0</v>
      </c>
      <c r="Z23" s="194"/>
      <c r="AA23" s="195"/>
      <c r="AB23" s="194"/>
      <c r="AC23" s="211"/>
      <c r="AE23" s="187">
        <v>4</v>
      </c>
      <c r="AF23" s="187" t="s">
        <v>14</v>
      </c>
      <c r="AG23" s="187">
        <v>11</v>
      </c>
      <c r="AI23" s="187">
        <v>20</v>
      </c>
      <c r="AJ23" s="187">
        <v>4</v>
      </c>
    </row>
    <row r="24" spans="1:36" ht="15">
      <c r="B24" s="201" t="s">
        <v>2</v>
      </c>
      <c r="C24" s="202" t="str">
        <f>I$12</f>
        <v xml:space="preserve">Wang, Benjamin </v>
      </c>
      <c r="D24" s="203"/>
      <c r="E24" s="204">
        <f>J$12</f>
        <v>708</v>
      </c>
      <c r="F24" s="205"/>
      <c r="H24" s="194"/>
      <c r="I24" s="195"/>
      <c r="J24" s="194"/>
      <c r="K24" s="211"/>
      <c r="M24" s="187">
        <v>6</v>
      </c>
      <c r="N24" s="187" t="s">
        <v>2</v>
      </c>
      <c r="O24" s="187">
        <v>10</v>
      </c>
      <c r="Q24" s="187">
        <v>21</v>
      </c>
      <c r="R24" s="187">
        <v>4</v>
      </c>
      <c r="T24" s="201" t="s">
        <v>14</v>
      </c>
      <c r="U24" s="202">
        <f>AA$13</f>
        <v>0</v>
      </c>
      <c r="V24" s="203"/>
      <c r="W24" s="204">
        <f>AB$13</f>
        <v>0</v>
      </c>
      <c r="X24" s="205"/>
      <c r="Z24" s="194"/>
      <c r="AA24" s="195"/>
      <c r="AB24" s="194"/>
      <c r="AC24" s="211"/>
      <c r="AE24" s="187">
        <v>6</v>
      </c>
      <c r="AF24" s="207" t="s">
        <v>2</v>
      </c>
      <c r="AG24" s="187">
        <v>10</v>
      </c>
      <c r="AI24" s="187">
        <v>21</v>
      </c>
      <c r="AJ24" s="187">
        <v>4</v>
      </c>
    </row>
    <row r="25" spans="1:36" ht="15">
      <c r="B25" s="208"/>
      <c r="C25" s="196">
        <f>H$13</f>
        <v>91923</v>
      </c>
      <c r="D25" s="197"/>
      <c r="E25" s="198" t="str">
        <f>K$13</f>
        <v>AITTA</v>
      </c>
      <c r="H25" s="194"/>
      <c r="I25" s="195"/>
      <c r="J25" s="194"/>
      <c r="K25" s="211"/>
      <c r="M25" s="187">
        <v>6</v>
      </c>
      <c r="N25" s="187" t="s">
        <v>3</v>
      </c>
      <c r="O25" s="187">
        <v>9</v>
      </c>
      <c r="Q25" s="187">
        <v>22</v>
      </c>
      <c r="R25" s="187">
        <v>3</v>
      </c>
      <c r="Z25" s="194"/>
      <c r="AA25" s="195"/>
      <c r="AB25" s="194"/>
      <c r="AC25" s="211"/>
      <c r="AE25" s="187">
        <v>6</v>
      </c>
      <c r="AF25" s="207" t="s">
        <v>3</v>
      </c>
      <c r="AG25" s="187">
        <v>9</v>
      </c>
      <c r="AI25" s="187">
        <v>22</v>
      </c>
      <c r="AJ25" s="187">
        <v>3</v>
      </c>
    </row>
    <row r="26" spans="1:36" ht="16">
      <c r="B26" s="201" t="s">
        <v>3</v>
      </c>
      <c r="C26" s="202" t="str">
        <f>I$13</f>
        <v xml:space="preserve">Devalapalli, Pranav </v>
      </c>
      <c r="D26" s="203"/>
      <c r="E26" s="204">
        <f>J$13</f>
        <v>415</v>
      </c>
      <c r="F26" s="205"/>
      <c r="H26" s="194"/>
      <c r="I26" s="195"/>
      <c r="J26" s="194"/>
      <c r="K26" s="211"/>
      <c r="M26" s="187">
        <v>6</v>
      </c>
      <c r="N26" s="187" t="s">
        <v>4</v>
      </c>
      <c r="O26" s="187">
        <v>8</v>
      </c>
      <c r="Q26" s="187">
        <v>23</v>
      </c>
      <c r="R26" s="187">
        <v>2</v>
      </c>
      <c r="T26" s="191" t="s">
        <v>33</v>
      </c>
      <c r="U26" s="192"/>
      <c r="V26" s="192" t="s">
        <v>1</v>
      </c>
      <c r="W26" s="193">
        <v>3</v>
      </c>
      <c r="X26" s="205"/>
      <c r="Z26" s="194"/>
      <c r="AA26" s="195"/>
      <c r="AB26" s="194"/>
      <c r="AC26" s="211"/>
      <c r="AE26" s="187">
        <v>6</v>
      </c>
      <c r="AF26" s="207" t="s">
        <v>4</v>
      </c>
      <c r="AG26" s="187">
        <v>8</v>
      </c>
      <c r="AI26" s="187">
        <v>23</v>
      </c>
      <c r="AJ26" s="187">
        <v>2</v>
      </c>
    </row>
    <row r="27" spans="1:36" ht="15" customHeight="1">
      <c r="B27" s="208"/>
      <c r="C27" s="196">
        <f>H$14</f>
        <v>0</v>
      </c>
      <c r="D27" s="197"/>
      <c r="E27" s="198">
        <f>K$14</f>
        <v>0</v>
      </c>
      <c r="H27" s="194"/>
      <c r="I27" s="195"/>
      <c r="J27" s="194"/>
      <c r="K27" s="211"/>
      <c r="M27" s="187">
        <v>6</v>
      </c>
      <c r="N27" s="187" t="s">
        <v>5</v>
      </c>
      <c r="O27" s="187">
        <v>7</v>
      </c>
      <c r="Q27" s="187">
        <v>24</v>
      </c>
      <c r="R27" s="187">
        <v>1</v>
      </c>
      <c r="T27" s="208"/>
      <c r="U27" s="196">
        <f>Z$14</f>
        <v>0</v>
      </c>
      <c r="V27" s="197"/>
      <c r="W27" s="198">
        <f>AC$14</f>
        <v>0</v>
      </c>
      <c r="Z27" s="194"/>
      <c r="AA27" s="195"/>
      <c r="AB27" s="194"/>
      <c r="AC27" s="211"/>
      <c r="AE27" s="187">
        <v>6</v>
      </c>
      <c r="AF27" s="207" t="s">
        <v>5</v>
      </c>
      <c r="AG27" s="187">
        <v>7</v>
      </c>
      <c r="AI27" s="187">
        <v>24</v>
      </c>
      <c r="AJ27" s="187">
        <v>1</v>
      </c>
    </row>
    <row r="28" spans="1:36" ht="15" customHeight="1">
      <c r="B28" s="201" t="s">
        <v>4</v>
      </c>
      <c r="C28" s="202">
        <f>I$14</f>
        <v>0</v>
      </c>
      <c r="D28" s="203"/>
      <c r="E28" s="204">
        <f>J$14</f>
        <v>0</v>
      </c>
      <c r="F28" s="205"/>
      <c r="H28" s="194"/>
      <c r="I28" s="195"/>
      <c r="J28" s="194"/>
      <c r="K28" s="211"/>
      <c r="M28" s="187">
        <v>7</v>
      </c>
      <c r="N28" s="207" t="s">
        <v>2</v>
      </c>
      <c r="O28" s="187">
        <v>6</v>
      </c>
      <c r="Q28" s="187">
        <v>25</v>
      </c>
      <c r="R28" s="187">
        <v>1</v>
      </c>
      <c r="T28" s="201" t="s">
        <v>2</v>
      </c>
      <c r="U28" s="202">
        <f>AA$14</f>
        <v>0</v>
      </c>
      <c r="V28" s="203"/>
      <c r="W28" s="204">
        <f>AB$14</f>
        <v>0</v>
      </c>
      <c r="X28" s="205"/>
      <c r="Z28" s="194"/>
      <c r="AA28" s="195"/>
      <c r="AB28" s="194"/>
      <c r="AC28" s="211"/>
      <c r="AE28" s="187">
        <v>7</v>
      </c>
      <c r="AF28" s="207" t="s">
        <v>14</v>
      </c>
      <c r="AG28" s="187">
        <v>6</v>
      </c>
      <c r="AI28" s="187">
        <v>25</v>
      </c>
      <c r="AJ28" s="187">
        <v>1</v>
      </c>
    </row>
    <row r="29" spans="1:36" ht="15">
      <c r="B29" s="208"/>
      <c r="C29" s="196">
        <f>H$15</f>
        <v>0</v>
      </c>
      <c r="D29" s="197"/>
      <c r="E29" s="198">
        <f>K$15</f>
        <v>0</v>
      </c>
      <c r="H29" s="194"/>
      <c r="I29" s="195"/>
      <c r="J29" s="194"/>
      <c r="K29" s="211"/>
      <c r="M29" s="187">
        <v>7</v>
      </c>
      <c r="N29" s="207" t="s">
        <v>3</v>
      </c>
      <c r="O29" s="187">
        <v>5</v>
      </c>
      <c r="Q29" s="187">
        <v>26</v>
      </c>
      <c r="R29" s="187">
        <v>2</v>
      </c>
      <c r="T29" s="208"/>
      <c r="U29" s="196">
        <f>Z$15</f>
        <v>0</v>
      </c>
      <c r="V29" s="197"/>
      <c r="W29" s="198">
        <f>AC$15</f>
        <v>0</v>
      </c>
      <c r="Z29" s="194"/>
      <c r="AA29" s="195"/>
      <c r="AB29" s="194"/>
      <c r="AC29" s="211"/>
      <c r="AE29" s="187">
        <v>7</v>
      </c>
      <c r="AF29" s="187" t="s">
        <v>2</v>
      </c>
      <c r="AG29" s="187">
        <v>5</v>
      </c>
      <c r="AI29" s="187">
        <v>26</v>
      </c>
      <c r="AJ29" s="187">
        <v>2</v>
      </c>
    </row>
    <row r="30" spans="1:36" ht="15">
      <c r="B30" s="201" t="s">
        <v>5</v>
      </c>
      <c r="C30" s="202">
        <f>I$15</f>
        <v>0</v>
      </c>
      <c r="D30" s="203"/>
      <c r="E30" s="204">
        <f>J$15</f>
        <v>0</v>
      </c>
      <c r="F30" s="205"/>
      <c r="H30" s="194"/>
      <c r="I30" s="195"/>
      <c r="J30" s="194"/>
      <c r="K30" s="211"/>
      <c r="M30" s="187">
        <v>7</v>
      </c>
      <c r="N30" s="207" t="s">
        <v>4</v>
      </c>
      <c r="O30" s="187">
        <v>4</v>
      </c>
      <c r="Q30" s="187">
        <v>27</v>
      </c>
      <c r="R30" s="187">
        <v>3</v>
      </c>
      <c r="T30" s="201" t="s">
        <v>3</v>
      </c>
      <c r="U30" s="202">
        <f>AA$15</f>
        <v>0</v>
      </c>
      <c r="V30" s="203"/>
      <c r="W30" s="204">
        <f>AB$15</f>
        <v>0</v>
      </c>
      <c r="X30" s="205"/>
      <c r="Z30" s="194"/>
      <c r="AA30" s="195"/>
      <c r="AB30" s="194"/>
      <c r="AC30" s="211"/>
      <c r="AE30" s="187">
        <v>7</v>
      </c>
      <c r="AF30" s="187" t="s">
        <v>3</v>
      </c>
      <c r="AG30" s="187">
        <v>4</v>
      </c>
      <c r="AI30" s="187">
        <v>27</v>
      </c>
      <c r="AJ30" s="187">
        <v>3</v>
      </c>
    </row>
    <row r="31" spans="1:36" ht="15" customHeight="1">
      <c r="H31" s="194"/>
      <c r="I31" s="195"/>
      <c r="J31" s="194"/>
      <c r="K31" s="211"/>
      <c r="M31" s="187">
        <v>7</v>
      </c>
      <c r="N31" s="207" t="s">
        <v>5</v>
      </c>
      <c r="O31" s="187">
        <v>3</v>
      </c>
      <c r="Q31" s="187">
        <v>28</v>
      </c>
      <c r="R31" s="187">
        <v>4</v>
      </c>
      <c r="U31" s="196">
        <f>Z$16</f>
        <v>0</v>
      </c>
      <c r="V31" s="197"/>
      <c r="W31" s="198">
        <f>AC$16</f>
        <v>0</v>
      </c>
      <c r="Z31" s="194"/>
      <c r="AA31" s="195"/>
      <c r="AB31" s="194"/>
      <c r="AC31" s="211"/>
      <c r="AE31" s="187">
        <v>7</v>
      </c>
      <c r="AF31" s="187" t="s">
        <v>4</v>
      </c>
      <c r="AG31" s="187">
        <v>3</v>
      </c>
      <c r="AI31" s="187">
        <v>28</v>
      </c>
      <c r="AJ31" s="187">
        <v>4</v>
      </c>
    </row>
    <row r="32" spans="1:36" ht="16">
      <c r="B32" s="191" t="s">
        <v>33</v>
      </c>
      <c r="C32" s="192"/>
      <c r="D32" s="192" t="s">
        <v>1</v>
      </c>
      <c r="E32" s="193">
        <v>4</v>
      </c>
      <c r="F32" s="206"/>
      <c r="G32" s="206"/>
      <c r="H32" s="194"/>
      <c r="I32" s="195"/>
      <c r="J32" s="194"/>
      <c r="K32" s="211"/>
      <c r="M32" s="187">
        <v>8</v>
      </c>
      <c r="N32" s="187" t="s">
        <v>2</v>
      </c>
      <c r="O32" s="187">
        <v>2</v>
      </c>
      <c r="Q32" s="187">
        <v>29</v>
      </c>
      <c r="R32" s="187">
        <v>4</v>
      </c>
      <c r="T32" s="201" t="s">
        <v>4</v>
      </c>
      <c r="U32" s="202">
        <f>AA$16</f>
        <v>0</v>
      </c>
      <c r="V32" s="203"/>
      <c r="W32" s="204">
        <f>AB$16</f>
        <v>0</v>
      </c>
      <c r="X32" s="206"/>
      <c r="Y32" s="206"/>
      <c r="Z32" s="194"/>
      <c r="AA32" s="195"/>
      <c r="AB32" s="194"/>
      <c r="AC32" s="211"/>
      <c r="AE32" s="187">
        <v>8</v>
      </c>
      <c r="AF32" s="187" t="s">
        <v>5</v>
      </c>
      <c r="AG32" s="187">
        <v>2</v>
      </c>
      <c r="AI32" s="187">
        <v>29</v>
      </c>
      <c r="AJ32" s="187">
        <v>4</v>
      </c>
    </row>
    <row r="33" spans="1:36" ht="15">
      <c r="A33" s="187">
        <v>15</v>
      </c>
      <c r="C33" s="196">
        <f>H$16</f>
        <v>0</v>
      </c>
      <c r="D33" s="197"/>
      <c r="E33" s="198">
        <f>K$16</f>
        <v>0</v>
      </c>
      <c r="H33" s="194"/>
      <c r="I33" s="195"/>
      <c r="J33" s="194"/>
      <c r="K33" s="211"/>
      <c r="M33" s="187">
        <v>8</v>
      </c>
      <c r="N33" s="187" t="s">
        <v>3</v>
      </c>
      <c r="O33" s="187">
        <v>1</v>
      </c>
      <c r="Q33" s="187">
        <v>30</v>
      </c>
      <c r="R33" s="187">
        <v>3</v>
      </c>
      <c r="T33" s="208"/>
      <c r="U33" s="196">
        <f>Z$17</f>
        <v>0</v>
      </c>
      <c r="V33" s="197"/>
      <c r="W33" s="198">
        <f>AC$17</f>
        <v>0</v>
      </c>
      <c r="Z33" s="194"/>
      <c r="AA33" s="195"/>
      <c r="AB33" s="194"/>
      <c r="AC33" s="211"/>
      <c r="AE33" s="187">
        <v>8</v>
      </c>
      <c r="AF33" s="187" t="s">
        <v>14</v>
      </c>
      <c r="AG33" s="187">
        <v>1</v>
      </c>
      <c r="AI33" s="187">
        <v>30</v>
      </c>
      <c r="AJ33" s="187">
        <v>3</v>
      </c>
    </row>
    <row r="34" spans="1:36" ht="15" customHeight="1">
      <c r="B34" s="201" t="s">
        <v>2</v>
      </c>
      <c r="C34" s="202">
        <f>I$16</f>
        <v>0</v>
      </c>
      <c r="D34" s="203"/>
      <c r="E34" s="204">
        <f>J$16</f>
        <v>0</v>
      </c>
      <c r="F34" s="206"/>
      <c r="H34" s="194"/>
      <c r="I34" s="195"/>
      <c r="J34" s="194"/>
      <c r="K34" s="211"/>
      <c r="M34" s="187">
        <v>8</v>
      </c>
      <c r="N34" s="187" t="s">
        <v>4</v>
      </c>
      <c r="O34" s="187">
        <v>1</v>
      </c>
      <c r="Q34" s="187">
        <v>31</v>
      </c>
      <c r="R34" s="187">
        <v>2</v>
      </c>
      <c r="T34" s="184" t="s">
        <v>5</v>
      </c>
      <c r="U34" s="202">
        <f>AA$17</f>
        <v>0</v>
      </c>
      <c r="V34" s="203"/>
      <c r="W34" s="204">
        <f>AB$17</f>
        <v>0</v>
      </c>
      <c r="X34" s="206"/>
      <c r="Z34" s="194"/>
      <c r="AA34" s="195"/>
      <c r="AB34" s="194"/>
      <c r="AC34" s="211"/>
      <c r="AE34" s="187">
        <v>8</v>
      </c>
      <c r="AF34" s="187" t="s">
        <v>4</v>
      </c>
      <c r="AG34" s="187">
        <v>1</v>
      </c>
      <c r="AI34" s="187">
        <v>31</v>
      </c>
      <c r="AJ34" s="187">
        <v>2</v>
      </c>
    </row>
    <row r="35" spans="1:36" ht="15" customHeight="1">
      <c r="B35" s="208"/>
      <c r="C35" s="196">
        <f>H$17</f>
        <v>0</v>
      </c>
      <c r="D35" s="197"/>
      <c r="E35" s="198">
        <f>K$17</f>
        <v>0</v>
      </c>
      <c r="H35" s="194"/>
      <c r="I35" s="195"/>
      <c r="J35" s="194"/>
      <c r="K35" s="211"/>
      <c r="M35" s="187">
        <v>8</v>
      </c>
      <c r="N35" s="187" t="s">
        <v>5</v>
      </c>
      <c r="O35" s="187">
        <v>2</v>
      </c>
      <c r="Q35" s="187">
        <v>32</v>
      </c>
      <c r="R35" s="187">
        <v>1</v>
      </c>
      <c r="T35" s="208"/>
      <c r="U35" s="196">
        <f>Z$18</f>
        <v>0</v>
      </c>
      <c r="V35" s="197"/>
      <c r="W35" s="198">
        <f>AC$18</f>
        <v>0</v>
      </c>
      <c r="Z35" s="194"/>
      <c r="AA35" s="195"/>
      <c r="AB35" s="194"/>
      <c r="AC35" s="211"/>
      <c r="AE35" s="187">
        <v>8</v>
      </c>
      <c r="AF35" s="187" t="s">
        <v>5</v>
      </c>
      <c r="AG35" s="187">
        <v>2</v>
      </c>
      <c r="AI35" s="187">
        <v>32</v>
      </c>
      <c r="AJ35" s="187">
        <v>1</v>
      </c>
    </row>
    <row r="36" spans="1:36" ht="15">
      <c r="B36" s="184" t="s">
        <v>3</v>
      </c>
      <c r="C36" s="202">
        <f>I$17</f>
        <v>0</v>
      </c>
      <c r="D36" s="203"/>
      <c r="E36" s="204">
        <f>J$17</f>
        <v>0</v>
      </c>
      <c r="H36" s="194"/>
      <c r="I36" s="195"/>
      <c r="J36" s="194"/>
      <c r="K36" s="211"/>
      <c r="M36" s="187">
        <v>9</v>
      </c>
      <c r="N36" s="207" t="s">
        <v>2</v>
      </c>
      <c r="O36" s="187">
        <v>3</v>
      </c>
      <c r="Q36" s="187">
        <v>33</v>
      </c>
      <c r="R36" s="187">
        <v>1</v>
      </c>
      <c r="T36" s="201" t="s">
        <v>14</v>
      </c>
      <c r="U36" s="202">
        <f>AA$18</f>
        <v>0</v>
      </c>
      <c r="V36" s="203"/>
      <c r="W36" s="204">
        <f>AB$18</f>
        <v>0</v>
      </c>
      <c r="Z36" s="194"/>
      <c r="AA36" s="195"/>
      <c r="AB36" s="194"/>
      <c r="AC36" s="211"/>
      <c r="AE36" s="187">
        <v>9</v>
      </c>
      <c r="AF36" s="207" t="s">
        <v>2</v>
      </c>
      <c r="AG36" s="187">
        <v>3</v>
      </c>
      <c r="AI36" s="187">
        <v>33</v>
      </c>
      <c r="AJ36" s="187">
        <v>1</v>
      </c>
    </row>
    <row r="37" spans="1:36" ht="15">
      <c r="B37" s="208"/>
      <c r="C37" s="196">
        <f>H$18</f>
        <v>0</v>
      </c>
      <c r="D37" s="197"/>
      <c r="E37" s="198">
        <f>K$18</f>
        <v>0</v>
      </c>
      <c r="H37" s="194"/>
      <c r="I37" s="195"/>
      <c r="J37" s="194"/>
      <c r="K37" s="211"/>
      <c r="M37" s="187">
        <v>9</v>
      </c>
      <c r="N37" s="207" t="s">
        <v>3</v>
      </c>
      <c r="O37" s="187">
        <v>4</v>
      </c>
      <c r="Q37" s="187">
        <v>34</v>
      </c>
      <c r="R37" s="187">
        <v>2</v>
      </c>
      <c r="Z37" s="194"/>
      <c r="AA37" s="195"/>
      <c r="AB37" s="194"/>
      <c r="AC37" s="211"/>
      <c r="AE37" s="187">
        <v>9</v>
      </c>
      <c r="AF37" s="207" t="s">
        <v>3</v>
      </c>
      <c r="AG37" s="187">
        <v>4</v>
      </c>
      <c r="AI37" s="187">
        <v>34</v>
      </c>
      <c r="AJ37" s="187">
        <v>2</v>
      </c>
    </row>
    <row r="38" spans="1:36" ht="15" customHeight="1">
      <c r="B38" s="201" t="s">
        <v>4</v>
      </c>
      <c r="C38" s="202">
        <f>I$18</f>
        <v>0</v>
      </c>
      <c r="D38" s="203"/>
      <c r="E38" s="204">
        <f>J$18</f>
        <v>0</v>
      </c>
      <c r="F38" s="206"/>
      <c r="H38" s="194"/>
      <c r="I38" s="195"/>
      <c r="J38" s="194"/>
      <c r="K38" s="211"/>
      <c r="M38" s="187">
        <v>9</v>
      </c>
      <c r="N38" s="207" t="s">
        <v>4</v>
      </c>
      <c r="O38" s="187">
        <v>5</v>
      </c>
      <c r="Q38" s="187">
        <v>35</v>
      </c>
      <c r="R38" s="187">
        <v>3</v>
      </c>
      <c r="T38" s="191" t="s">
        <v>33</v>
      </c>
      <c r="U38" s="192"/>
      <c r="V38" s="192" t="s">
        <v>1</v>
      </c>
      <c r="W38" s="193">
        <v>4</v>
      </c>
      <c r="X38" s="206"/>
      <c r="Z38" s="194"/>
      <c r="AA38" s="195"/>
      <c r="AB38" s="194"/>
      <c r="AC38" s="211"/>
      <c r="AE38" s="187">
        <v>9</v>
      </c>
      <c r="AF38" s="207" t="s">
        <v>4</v>
      </c>
      <c r="AG38" s="187">
        <v>5</v>
      </c>
      <c r="AI38" s="187">
        <v>35</v>
      </c>
      <c r="AJ38" s="187">
        <v>3</v>
      </c>
    </row>
    <row r="39" spans="1:36" ht="15" customHeight="1">
      <c r="B39" s="208"/>
      <c r="C39" s="196">
        <f>H$19</f>
        <v>0</v>
      </c>
      <c r="D39" s="197"/>
      <c r="E39" s="198">
        <f>K$19</f>
        <v>0</v>
      </c>
      <c r="H39" s="194"/>
      <c r="I39" s="195"/>
      <c r="J39" s="194"/>
      <c r="K39" s="211"/>
      <c r="M39" s="187">
        <v>9</v>
      </c>
      <c r="N39" s="207" t="s">
        <v>5</v>
      </c>
      <c r="O39" s="187">
        <v>6</v>
      </c>
      <c r="Q39" s="187">
        <v>36</v>
      </c>
      <c r="R39" s="187">
        <v>4</v>
      </c>
      <c r="T39" s="294"/>
      <c r="U39" s="196">
        <f>Z$20</f>
        <v>0</v>
      </c>
      <c r="V39" s="197"/>
      <c r="W39" s="198">
        <f>AC$20</f>
        <v>0</v>
      </c>
      <c r="Z39" s="194"/>
      <c r="AA39" s="195"/>
      <c r="AB39" s="194"/>
      <c r="AC39" s="211"/>
      <c r="AE39" s="187">
        <v>9</v>
      </c>
      <c r="AF39" s="207" t="s">
        <v>5</v>
      </c>
      <c r="AG39" s="187">
        <v>6</v>
      </c>
      <c r="AI39" s="187">
        <v>36</v>
      </c>
      <c r="AJ39" s="187">
        <v>4</v>
      </c>
    </row>
    <row r="40" spans="1:36" ht="15" customHeight="1">
      <c r="B40" s="201" t="s">
        <v>5</v>
      </c>
      <c r="C40" s="202">
        <f>I$19</f>
        <v>0</v>
      </c>
      <c r="D40" s="203"/>
      <c r="E40" s="204">
        <f>J$19</f>
        <v>0</v>
      </c>
      <c r="F40" s="209"/>
      <c r="H40" s="194"/>
      <c r="I40" s="195"/>
      <c r="J40" s="194"/>
      <c r="K40" s="211"/>
      <c r="M40" s="187">
        <v>10</v>
      </c>
      <c r="N40" s="187" t="s">
        <v>2</v>
      </c>
      <c r="O40" s="187">
        <v>7</v>
      </c>
      <c r="Q40" s="187">
        <v>37</v>
      </c>
      <c r="R40" s="187">
        <v>4</v>
      </c>
      <c r="T40" s="201" t="s">
        <v>2</v>
      </c>
      <c r="U40" s="202">
        <f>AA$20</f>
        <v>0</v>
      </c>
      <c r="V40" s="203"/>
      <c r="W40" s="204">
        <f>AB$20</f>
        <v>0</v>
      </c>
      <c r="X40" s="209"/>
      <c r="Z40" s="194"/>
      <c r="AA40" s="195"/>
      <c r="AB40" s="194"/>
      <c r="AC40" s="211"/>
      <c r="AE40" s="187">
        <v>10</v>
      </c>
      <c r="AF40" s="187" t="s">
        <v>2</v>
      </c>
      <c r="AG40" s="187">
        <v>7</v>
      </c>
      <c r="AI40" s="187">
        <v>37</v>
      </c>
      <c r="AJ40" s="187">
        <v>4</v>
      </c>
    </row>
    <row r="41" spans="1:36" ht="15">
      <c r="H41" s="194"/>
      <c r="I41" s="195"/>
      <c r="J41" s="194"/>
      <c r="K41" s="211"/>
      <c r="M41" s="187">
        <v>10</v>
      </c>
      <c r="N41" s="187" t="s">
        <v>3</v>
      </c>
      <c r="O41" s="187">
        <v>8</v>
      </c>
      <c r="Q41" s="187">
        <v>38</v>
      </c>
      <c r="R41" s="187">
        <v>3</v>
      </c>
      <c r="T41" s="208"/>
      <c r="U41" s="196">
        <f>Z$21</f>
        <v>0</v>
      </c>
      <c r="V41" s="197"/>
      <c r="W41" s="198">
        <f>AC$21</f>
        <v>0</v>
      </c>
      <c r="Z41" s="194"/>
      <c r="AA41" s="195"/>
      <c r="AB41" s="194"/>
      <c r="AC41" s="211"/>
      <c r="AE41" s="187">
        <v>10</v>
      </c>
      <c r="AF41" s="187" t="s">
        <v>3</v>
      </c>
      <c r="AG41" s="187">
        <v>8</v>
      </c>
      <c r="AI41" s="187">
        <v>38</v>
      </c>
      <c r="AJ41" s="187">
        <v>3</v>
      </c>
    </row>
    <row r="42" spans="1:36" ht="15.75" customHeight="1">
      <c r="B42" s="191" t="s">
        <v>34</v>
      </c>
      <c r="C42" s="192"/>
      <c r="D42" s="192" t="s">
        <v>1</v>
      </c>
      <c r="E42" s="193">
        <v>5</v>
      </c>
      <c r="F42" s="210"/>
      <c r="H42" s="194"/>
      <c r="I42" s="195"/>
      <c r="J42" s="194"/>
      <c r="K42" s="211"/>
      <c r="M42" s="187">
        <v>10</v>
      </c>
      <c r="N42" s="187" t="s">
        <v>4</v>
      </c>
      <c r="O42" s="187">
        <v>9</v>
      </c>
      <c r="Q42" s="187">
        <v>39</v>
      </c>
      <c r="R42" s="187">
        <v>2</v>
      </c>
      <c r="T42" s="201" t="s">
        <v>3</v>
      </c>
      <c r="U42" s="202">
        <f>AA$21</f>
        <v>0</v>
      </c>
      <c r="V42" s="203"/>
      <c r="W42" s="204">
        <f>AB$21</f>
        <v>0</v>
      </c>
      <c r="X42" s="210"/>
      <c r="Z42" s="194"/>
      <c r="AA42" s="195"/>
      <c r="AB42" s="194"/>
      <c r="AC42" s="211"/>
      <c r="AE42" s="187">
        <v>10</v>
      </c>
      <c r="AF42" s="187" t="s">
        <v>4</v>
      </c>
      <c r="AG42" s="187">
        <v>9</v>
      </c>
      <c r="AI42" s="187">
        <v>39</v>
      </c>
      <c r="AJ42" s="187">
        <v>2</v>
      </c>
    </row>
    <row r="43" spans="1:36" ht="15" customHeight="1">
      <c r="C43" s="196">
        <f>H$20</f>
        <v>0</v>
      </c>
      <c r="D43" s="197"/>
      <c r="E43" s="198">
        <f>K$20</f>
        <v>0</v>
      </c>
      <c r="H43" s="194"/>
      <c r="I43" s="195"/>
      <c r="J43" s="194"/>
      <c r="K43" s="211"/>
      <c r="M43" s="187">
        <v>10</v>
      </c>
      <c r="N43" s="187" t="s">
        <v>5</v>
      </c>
      <c r="O43" s="187">
        <v>10</v>
      </c>
      <c r="Q43" s="187">
        <v>40</v>
      </c>
      <c r="R43" s="187">
        <v>1</v>
      </c>
      <c r="T43" s="208"/>
      <c r="U43" s="196">
        <f>Z$22</f>
        <v>0</v>
      </c>
      <c r="V43" s="197"/>
      <c r="W43" s="198">
        <f>AC$22</f>
        <v>0</v>
      </c>
      <c r="Z43" s="194"/>
      <c r="AA43" s="195"/>
      <c r="AB43" s="194"/>
      <c r="AC43" s="211"/>
      <c r="AE43" s="187">
        <v>10</v>
      </c>
      <c r="AF43" s="187" t="s">
        <v>5</v>
      </c>
      <c r="AG43" s="187">
        <v>10</v>
      </c>
      <c r="AI43" s="187">
        <v>40</v>
      </c>
      <c r="AJ43" s="187">
        <v>1</v>
      </c>
    </row>
    <row r="44" spans="1:36" ht="15">
      <c r="B44" s="201" t="s">
        <v>2</v>
      </c>
      <c r="C44" s="202">
        <f>I$20</f>
        <v>0</v>
      </c>
      <c r="D44" s="203"/>
      <c r="E44" s="204">
        <f>J$20</f>
        <v>0</v>
      </c>
      <c r="F44" s="205"/>
      <c r="H44" s="194"/>
      <c r="I44" s="195"/>
      <c r="J44" s="194"/>
      <c r="K44" s="211"/>
      <c r="M44" s="187">
        <v>11</v>
      </c>
      <c r="N44" s="207" t="s">
        <v>2</v>
      </c>
      <c r="O44" s="187">
        <v>11</v>
      </c>
      <c r="Q44" s="187">
        <v>41</v>
      </c>
      <c r="R44" s="187">
        <v>1</v>
      </c>
      <c r="T44" s="201" t="s">
        <v>4</v>
      </c>
      <c r="U44" s="202">
        <f>AA$22</f>
        <v>0</v>
      </c>
      <c r="V44" s="203"/>
      <c r="W44" s="204">
        <f>AB$22</f>
        <v>0</v>
      </c>
      <c r="X44" s="205"/>
      <c r="Z44" s="194"/>
      <c r="AA44" s="195"/>
      <c r="AB44" s="194"/>
      <c r="AC44" s="211"/>
      <c r="AE44" s="187">
        <v>11</v>
      </c>
      <c r="AF44" s="207" t="s">
        <v>2</v>
      </c>
      <c r="AG44" s="187">
        <v>11</v>
      </c>
      <c r="AI44" s="187">
        <v>41</v>
      </c>
      <c r="AJ44" s="187">
        <v>1</v>
      </c>
    </row>
    <row r="45" spans="1:36" ht="15">
      <c r="B45" s="208"/>
      <c r="C45" s="196">
        <f>H$21</f>
        <v>0</v>
      </c>
      <c r="D45" s="197"/>
      <c r="E45" s="198">
        <f>K$21</f>
        <v>0</v>
      </c>
      <c r="H45" s="194"/>
      <c r="I45" s="195"/>
      <c r="J45" s="194"/>
      <c r="K45" s="211"/>
      <c r="M45" s="187">
        <v>11</v>
      </c>
      <c r="N45" s="207" t="s">
        <v>3</v>
      </c>
      <c r="O45" s="187">
        <v>12</v>
      </c>
      <c r="Q45" s="187">
        <v>42</v>
      </c>
      <c r="R45" s="187">
        <v>2</v>
      </c>
      <c r="U45" s="196">
        <f>Z$23</f>
        <v>0</v>
      </c>
      <c r="V45" s="197"/>
      <c r="W45" s="198">
        <f>AC$23</f>
        <v>0</v>
      </c>
      <c r="Z45" s="194"/>
      <c r="AA45" s="195"/>
      <c r="AB45" s="194"/>
      <c r="AC45" s="211"/>
      <c r="AE45" s="187">
        <v>11</v>
      </c>
      <c r="AF45" s="207" t="s">
        <v>3</v>
      </c>
      <c r="AG45" s="187">
        <v>12</v>
      </c>
      <c r="AI45" s="187">
        <v>42</v>
      </c>
      <c r="AJ45" s="187">
        <v>2</v>
      </c>
    </row>
    <row r="46" spans="1:36" ht="15" customHeight="1">
      <c r="B46" s="201" t="s">
        <v>3</v>
      </c>
      <c r="C46" s="202">
        <f>I$21</f>
        <v>0</v>
      </c>
      <c r="D46" s="203"/>
      <c r="E46" s="204">
        <f>J$21</f>
        <v>0</v>
      </c>
      <c r="F46" s="206"/>
      <c r="G46" s="206"/>
      <c r="H46" s="194"/>
      <c r="I46" s="195"/>
      <c r="J46" s="194"/>
      <c r="K46" s="211"/>
      <c r="M46" s="187">
        <v>11</v>
      </c>
      <c r="N46" s="207" t="s">
        <v>4</v>
      </c>
      <c r="O46" s="187">
        <v>13</v>
      </c>
      <c r="Q46" s="187">
        <v>43</v>
      </c>
      <c r="R46" s="187">
        <v>3</v>
      </c>
      <c r="T46" s="201" t="s">
        <v>5</v>
      </c>
      <c r="U46" s="202">
        <f>AA$23</f>
        <v>0</v>
      </c>
      <c r="V46" s="203"/>
      <c r="W46" s="204">
        <f>AB$23</f>
        <v>0</v>
      </c>
      <c r="X46" s="206"/>
      <c r="Y46" s="206"/>
      <c r="Z46" s="194"/>
      <c r="AA46" s="195"/>
      <c r="AB46" s="194"/>
      <c r="AC46" s="211"/>
      <c r="AE46" s="187">
        <v>11</v>
      </c>
      <c r="AF46" s="207" t="s">
        <v>4</v>
      </c>
      <c r="AG46" s="187">
        <v>13</v>
      </c>
      <c r="AI46" s="187">
        <v>43</v>
      </c>
      <c r="AJ46" s="187">
        <v>3</v>
      </c>
    </row>
    <row r="47" spans="1:36" ht="15" customHeight="1">
      <c r="A47" s="187">
        <f>A33+6</f>
        <v>21</v>
      </c>
      <c r="B47" s="208"/>
      <c r="C47" s="196">
        <f>H$22</f>
        <v>0</v>
      </c>
      <c r="D47" s="197"/>
      <c r="E47" s="198">
        <f>K$22</f>
        <v>0</v>
      </c>
      <c r="H47" s="194"/>
      <c r="I47" s="195"/>
      <c r="J47" s="194"/>
      <c r="K47" s="211"/>
      <c r="M47" s="187">
        <v>11</v>
      </c>
      <c r="N47" s="207" t="s">
        <v>5</v>
      </c>
      <c r="O47" s="187">
        <v>14</v>
      </c>
      <c r="Q47" s="187">
        <v>44</v>
      </c>
      <c r="R47" s="187">
        <v>4</v>
      </c>
      <c r="U47" s="196">
        <f>Z$24</f>
        <v>0</v>
      </c>
      <c r="V47" s="197"/>
      <c r="W47" s="198">
        <f>AC$24</f>
        <v>0</v>
      </c>
      <c r="Z47" s="194"/>
      <c r="AA47" s="195"/>
      <c r="AB47" s="194"/>
      <c r="AC47" s="211"/>
      <c r="AE47" s="187">
        <v>11</v>
      </c>
      <c r="AF47" s="207" t="s">
        <v>5</v>
      </c>
      <c r="AG47" s="187">
        <v>14</v>
      </c>
      <c r="AI47" s="187">
        <v>44</v>
      </c>
      <c r="AJ47" s="187">
        <v>4</v>
      </c>
    </row>
    <row r="48" spans="1:36" ht="15">
      <c r="B48" s="201" t="s">
        <v>4</v>
      </c>
      <c r="C48" s="202">
        <f>I$22</f>
        <v>0</v>
      </c>
      <c r="D48" s="203"/>
      <c r="E48" s="204">
        <f>J$22</f>
        <v>0</v>
      </c>
      <c r="F48" s="206"/>
      <c r="H48" s="194"/>
      <c r="I48" s="195"/>
      <c r="J48" s="194"/>
      <c r="K48" s="211"/>
      <c r="M48" s="187">
        <v>12</v>
      </c>
      <c r="N48" s="187" t="s">
        <v>2</v>
      </c>
      <c r="O48" s="187">
        <v>15</v>
      </c>
      <c r="Q48" s="187">
        <v>45</v>
      </c>
      <c r="R48" s="187">
        <v>4</v>
      </c>
      <c r="T48" s="201" t="s">
        <v>14</v>
      </c>
      <c r="U48" s="202">
        <f>AA$24</f>
        <v>0</v>
      </c>
      <c r="V48" s="203"/>
      <c r="W48" s="204">
        <f>AB$24</f>
        <v>0</v>
      </c>
      <c r="X48" s="206"/>
      <c r="Z48" s="194"/>
      <c r="AA48" s="195"/>
      <c r="AB48" s="194"/>
      <c r="AC48" s="211"/>
      <c r="AE48" s="187">
        <v>12</v>
      </c>
      <c r="AF48" s="187" t="s">
        <v>2</v>
      </c>
      <c r="AG48" s="187">
        <v>15</v>
      </c>
      <c r="AI48" s="187">
        <v>45</v>
      </c>
      <c r="AJ48" s="187">
        <v>4</v>
      </c>
    </row>
    <row r="49" spans="1:36" ht="15">
      <c r="C49" s="196">
        <f>H$23</f>
        <v>0</v>
      </c>
      <c r="D49" s="197"/>
      <c r="E49" s="198">
        <f>K$23</f>
        <v>0</v>
      </c>
      <c r="H49" s="194"/>
      <c r="I49" s="195"/>
      <c r="J49" s="194"/>
      <c r="K49" s="211"/>
      <c r="M49" s="187">
        <v>12</v>
      </c>
      <c r="N49" s="187" t="s">
        <v>3</v>
      </c>
      <c r="O49" s="187">
        <v>15</v>
      </c>
      <c r="Q49" s="187">
        <v>46</v>
      </c>
      <c r="R49" s="187">
        <v>3</v>
      </c>
      <c r="Z49" s="194"/>
      <c r="AA49" s="195"/>
      <c r="AB49" s="194"/>
      <c r="AC49" s="211"/>
      <c r="AE49" s="187">
        <v>12</v>
      </c>
      <c r="AF49" s="187" t="s">
        <v>3</v>
      </c>
      <c r="AG49" s="187">
        <v>15</v>
      </c>
      <c r="AI49" s="187">
        <v>46</v>
      </c>
      <c r="AJ49" s="187">
        <v>3</v>
      </c>
    </row>
    <row r="50" spans="1:36" ht="15" customHeight="1">
      <c r="B50" s="201" t="s">
        <v>5</v>
      </c>
      <c r="C50" s="202">
        <f>I$23</f>
        <v>0</v>
      </c>
      <c r="D50" s="203"/>
      <c r="E50" s="204">
        <f>J$23</f>
        <v>0</v>
      </c>
      <c r="F50" s="206"/>
      <c r="H50" s="194"/>
      <c r="I50" s="195"/>
      <c r="J50" s="194"/>
      <c r="K50" s="211"/>
      <c r="M50" s="187">
        <v>12</v>
      </c>
      <c r="N50" s="187" t="s">
        <v>4</v>
      </c>
      <c r="O50" s="187">
        <v>14</v>
      </c>
      <c r="Q50" s="187">
        <v>47</v>
      </c>
      <c r="R50" s="187">
        <v>2</v>
      </c>
      <c r="T50" s="191" t="s">
        <v>36</v>
      </c>
      <c r="U50" s="192"/>
      <c r="V50" s="192" t="s">
        <v>1</v>
      </c>
      <c r="W50" s="193">
        <v>5</v>
      </c>
      <c r="X50" s="206"/>
      <c r="Z50" s="194"/>
      <c r="AA50" s="195"/>
      <c r="AB50" s="194"/>
      <c r="AC50" s="211"/>
      <c r="AE50" s="187">
        <v>12</v>
      </c>
      <c r="AF50" s="187" t="s">
        <v>4</v>
      </c>
      <c r="AG50" s="187">
        <v>14</v>
      </c>
      <c r="AI50" s="187">
        <v>47</v>
      </c>
      <c r="AJ50" s="187">
        <v>2</v>
      </c>
    </row>
    <row r="51" spans="1:36" ht="15">
      <c r="H51" s="194"/>
      <c r="I51" s="195"/>
      <c r="J51" s="194"/>
      <c r="K51" s="211"/>
      <c r="M51" s="187">
        <v>12</v>
      </c>
      <c r="N51" s="187" t="s">
        <v>5</v>
      </c>
      <c r="O51" s="187">
        <v>13</v>
      </c>
      <c r="Q51" s="187">
        <v>48</v>
      </c>
      <c r="R51" s="187">
        <v>1</v>
      </c>
      <c r="T51" s="208"/>
      <c r="U51" s="196">
        <f>Z$25</f>
        <v>0</v>
      </c>
      <c r="V51" s="197"/>
      <c r="W51" s="198">
        <f>AC$25</f>
        <v>0</v>
      </c>
      <c r="Z51" s="194"/>
      <c r="AA51" s="195"/>
      <c r="AB51" s="194"/>
      <c r="AC51" s="211"/>
      <c r="AE51" s="187">
        <v>12</v>
      </c>
      <c r="AF51" s="187" t="s">
        <v>5</v>
      </c>
      <c r="AG51" s="187">
        <v>13</v>
      </c>
      <c r="AI51" s="187">
        <v>48</v>
      </c>
      <c r="AJ51" s="187">
        <v>1</v>
      </c>
    </row>
    <row r="52" spans="1:36" ht="16">
      <c r="B52" s="191" t="s">
        <v>35</v>
      </c>
      <c r="C52" s="192"/>
      <c r="D52" s="192" t="s">
        <v>1</v>
      </c>
      <c r="E52" s="193">
        <v>6</v>
      </c>
      <c r="F52" s="206"/>
      <c r="H52" s="194"/>
      <c r="I52" s="195"/>
      <c r="J52" s="194"/>
      <c r="K52" s="211"/>
      <c r="M52" s="187">
        <v>13</v>
      </c>
      <c r="N52" s="207" t="s">
        <v>2</v>
      </c>
      <c r="O52" s="187">
        <v>12</v>
      </c>
      <c r="Q52" s="187">
        <v>49</v>
      </c>
      <c r="R52" s="187">
        <v>1</v>
      </c>
      <c r="T52" s="201" t="s">
        <v>3</v>
      </c>
      <c r="U52" s="202">
        <f>AA$25</f>
        <v>0</v>
      </c>
      <c r="V52" s="203"/>
      <c r="W52" s="204">
        <f>AB$25</f>
        <v>0</v>
      </c>
      <c r="X52" s="206"/>
      <c r="Z52" s="194"/>
      <c r="AA52" s="195"/>
      <c r="AB52" s="194"/>
      <c r="AC52" s="211"/>
      <c r="AE52" s="187">
        <v>13</v>
      </c>
      <c r="AF52" s="207" t="s">
        <v>2</v>
      </c>
      <c r="AG52" s="187">
        <v>12</v>
      </c>
      <c r="AI52" s="187">
        <v>49</v>
      </c>
      <c r="AJ52" s="187">
        <v>1</v>
      </c>
    </row>
    <row r="53" spans="1:36" ht="15">
      <c r="C53" s="196">
        <f>H$24</f>
        <v>0</v>
      </c>
      <c r="D53" s="197"/>
      <c r="E53" s="198">
        <f>K$24</f>
        <v>0</v>
      </c>
      <c r="H53" s="194"/>
      <c r="I53" s="195"/>
      <c r="J53" s="194"/>
      <c r="K53" s="211"/>
      <c r="M53" s="187">
        <v>13</v>
      </c>
      <c r="N53" s="207" t="s">
        <v>3</v>
      </c>
      <c r="O53" s="187">
        <v>11</v>
      </c>
      <c r="Q53" s="187">
        <v>50</v>
      </c>
      <c r="R53" s="187">
        <v>2</v>
      </c>
      <c r="T53" s="208"/>
      <c r="U53" s="196">
        <f>Z$26</f>
        <v>0</v>
      </c>
      <c r="V53" s="197"/>
      <c r="W53" s="198">
        <f>AC$26</f>
        <v>0</v>
      </c>
      <c r="Z53" s="194"/>
      <c r="AA53" s="195"/>
      <c r="AB53" s="194"/>
      <c r="AC53" s="211"/>
      <c r="AE53" s="187">
        <v>13</v>
      </c>
      <c r="AF53" s="207" t="s">
        <v>3</v>
      </c>
      <c r="AG53" s="187">
        <v>11</v>
      </c>
      <c r="AI53" s="187">
        <v>50</v>
      </c>
      <c r="AJ53" s="187">
        <v>2</v>
      </c>
    </row>
    <row r="54" spans="1:36" ht="15">
      <c r="B54" s="201" t="s">
        <v>2</v>
      </c>
      <c r="C54" s="202">
        <f>I$24</f>
        <v>0</v>
      </c>
      <c r="D54" s="203"/>
      <c r="E54" s="204">
        <f>J$24</f>
        <v>0</v>
      </c>
      <c r="F54" s="209"/>
      <c r="H54" s="194"/>
      <c r="I54" s="195"/>
      <c r="J54" s="194"/>
      <c r="K54" s="211"/>
      <c r="M54" s="187">
        <v>13</v>
      </c>
      <c r="N54" s="207" t="s">
        <v>4</v>
      </c>
      <c r="O54" s="187">
        <v>10</v>
      </c>
      <c r="Q54" s="187">
        <v>51</v>
      </c>
      <c r="R54" s="187">
        <v>3</v>
      </c>
      <c r="T54" s="201" t="s">
        <v>4</v>
      </c>
      <c r="U54" s="202">
        <f>AA$26</f>
        <v>0</v>
      </c>
      <c r="V54" s="203"/>
      <c r="W54" s="204">
        <f>AB$26</f>
        <v>0</v>
      </c>
      <c r="X54" s="209"/>
      <c r="Z54" s="194"/>
      <c r="AA54" s="195"/>
      <c r="AB54" s="194"/>
      <c r="AC54" s="211"/>
      <c r="AE54" s="187">
        <v>13</v>
      </c>
      <c r="AF54" s="207" t="s">
        <v>4</v>
      </c>
      <c r="AG54" s="187">
        <v>10</v>
      </c>
      <c r="AI54" s="187">
        <v>51</v>
      </c>
      <c r="AJ54" s="187">
        <v>3</v>
      </c>
    </row>
    <row r="55" spans="1:36" ht="15">
      <c r="B55" s="208"/>
      <c r="C55" s="196">
        <f>H$25</f>
        <v>0</v>
      </c>
      <c r="D55" s="197"/>
      <c r="E55" s="198">
        <f>K$25</f>
        <v>0</v>
      </c>
      <c r="H55" s="194"/>
      <c r="I55" s="195"/>
      <c r="J55" s="194"/>
      <c r="K55" s="211"/>
      <c r="M55" s="187">
        <v>13</v>
      </c>
      <c r="N55" s="207" t="s">
        <v>5</v>
      </c>
      <c r="O55" s="187">
        <v>9</v>
      </c>
      <c r="Q55" s="187">
        <v>52</v>
      </c>
      <c r="R55" s="187">
        <v>4</v>
      </c>
      <c r="T55" s="208"/>
      <c r="U55" s="196">
        <f>Z$27</f>
        <v>0</v>
      </c>
      <c r="V55" s="197"/>
      <c r="W55" s="198">
        <f>AC$27</f>
        <v>0</v>
      </c>
      <c r="Z55" s="194"/>
      <c r="AA55" s="195"/>
      <c r="AB55" s="194"/>
      <c r="AC55" s="211"/>
      <c r="AE55" s="187">
        <v>13</v>
      </c>
      <c r="AF55" s="207" t="s">
        <v>5</v>
      </c>
      <c r="AG55" s="187">
        <v>9</v>
      </c>
      <c r="AI55" s="187">
        <v>52</v>
      </c>
      <c r="AJ55" s="187">
        <v>4</v>
      </c>
    </row>
    <row r="56" spans="1:36" ht="15">
      <c r="B56" s="201" t="s">
        <v>3</v>
      </c>
      <c r="C56" s="202">
        <f>I$25</f>
        <v>0</v>
      </c>
      <c r="D56" s="203"/>
      <c r="E56" s="204">
        <f>J$25</f>
        <v>0</v>
      </c>
      <c r="F56" s="210"/>
      <c r="H56" s="194"/>
      <c r="I56" s="195"/>
      <c r="J56" s="194"/>
      <c r="K56" s="211"/>
      <c r="M56" s="187">
        <v>14</v>
      </c>
      <c r="N56" s="187" t="s">
        <v>2</v>
      </c>
      <c r="O56" s="187">
        <v>8</v>
      </c>
      <c r="Q56" s="187">
        <v>53</v>
      </c>
      <c r="R56" s="187">
        <v>4</v>
      </c>
      <c r="T56" s="201" t="s">
        <v>5</v>
      </c>
      <c r="U56" s="202">
        <f>AA$27</f>
        <v>0</v>
      </c>
      <c r="V56" s="203"/>
      <c r="W56" s="204">
        <f>AB$27</f>
        <v>0</v>
      </c>
      <c r="X56" s="210"/>
      <c r="Z56" s="194"/>
      <c r="AA56" s="195"/>
      <c r="AB56" s="194"/>
      <c r="AC56" s="211"/>
      <c r="AE56" s="187">
        <v>14</v>
      </c>
      <c r="AF56" s="187" t="s">
        <v>2</v>
      </c>
      <c r="AG56" s="187">
        <v>8</v>
      </c>
      <c r="AI56" s="187">
        <v>53</v>
      </c>
      <c r="AJ56" s="187">
        <v>4</v>
      </c>
    </row>
    <row r="57" spans="1:36" ht="15">
      <c r="B57" s="208"/>
      <c r="C57" s="196">
        <f>H$26</f>
        <v>0</v>
      </c>
      <c r="D57" s="197"/>
      <c r="E57" s="198">
        <f>K$26</f>
        <v>0</v>
      </c>
      <c r="H57" s="194"/>
      <c r="I57" s="195"/>
      <c r="J57" s="194"/>
      <c r="K57" s="211"/>
      <c r="M57" s="187">
        <v>14</v>
      </c>
      <c r="N57" s="187" t="s">
        <v>3</v>
      </c>
      <c r="O57" s="187">
        <v>7</v>
      </c>
      <c r="Q57" s="187">
        <v>54</v>
      </c>
      <c r="R57" s="187">
        <v>3</v>
      </c>
      <c r="Z57" s="194"/>
      <c r="AA57" s="195"/>
      <c r="AB57" s="194"/>
      <c r="AC57" s="211"/>
      <c r="AE57" s="187">
        <v>14</v>
      </c>
      <c r="AF57" s="187" t="s">
        <v>3</v>
      </c>
      <c r="AG57" s="187">
        <v>7</v>
      </c>
      <c r="AI57" s="187">
        <v>54</v>
      </c>
      <c r="AJ57" s="187">
        <v>3</v>
      </c>
    </row>
    <row r="58" spans="1:36" ht="16">
      <c r="B58" s="201" t="s">
        <v>4</v>
      </c>
      <c r="C58" s="202">
        <f>I$26</f>
        <v>0</v>
      </c>
      <c r="D58" s="203"/>
      <c r="E58" s="204">
        <f>J$26</f>
        <v>0</v>
      </c>
      <c r="F58" s="205"/>
      <c r="H58" s="194"/>
      <c r="I58" s="195"/>
      <c r="J58" s="194"/>
      <c r="K58" s="211"/>
      <c r="M58" s="187">
        <v>14</v>
      </c>
      <c r="N58" s="187" t="s">
        <v>4</v>
      </c>
      <c r="O58" s="187">
        <v>6</v>
      </c>
      <c r="Q58" s="187">
        <v>55</v>
      </c>
      <c r="R58" s="187">
        <v>2</v>
      </c>
      <c r="T58" s="191" t="s">
        <v>36</v>
      </c>
      <c r="U58" s="192"/>
      <c r="V58" s="192" t="s">
        <v>1</v>
      </c>
      <c r="W58" s="193">
        <v>7</v>
      </c>
      <c r="X58" s="205"/>
      <c r="Z58" s="194"/>
      <c r="AA58" s="195"/>
      <c r="AB58" s="194"/>
      <c r="AC58" s="211"/>
      <c r="AE58" s="187">
        <v>14</v>
      </c>
      <c r="AF58" s="187" t="s">
        <v>4</v>
      </c>
      <c r="AG58" s="187">
        <v>6</v>
      </c>
      <c r="AI58" s="187">
        <v>55</v>
      </c>
      <c r="AJ58" s="187">
        <v>2</v>
      </c>
    </row>
    <row r="59" spans="1:36" ht="15">
      <c r="B59" s="208"/>
      <c r="C59" s="196">
        <f>H$27</f>
        <v>0</v>
      </c>
      <c r="D59" s="197"/>
      <c r="E59" s="198">
        <f>K$27</f>
        <v>0</v>
      </c>
      <c r="H59" s="194"/>
      <c r="I59" s="195"/>
      <c r="J59" s="194"/>
      <c r="K59" s="211"/>
      <c r="M59" s="187">
        <v>14</v>
      </c>
      <c r="N59" s="187" t="s">
        <v>5</v>
      </c>
      <c r="O59" s="187">
        <v>5</v>
      </c>
      <c r="Q59" s="187">
        <v>56</v>
      </c>
      <c r="R59" s="187">
        <v>1</v>
      </c>
      <c r="U59" s="196">
        <f>Z$28</f>
        <v>0</v>
      </c>
      <c r="V59" s="197"/>
      <c r="W59" s="198">
        <f>AC$28</f>
        <v>0</v>
      </c>
      <c r="Z59" s="194"/>
      <c r="AA59" s="195"/>
      <c r="AB59" s="194"/>
      <c r="AC59" s="211"/>
      <c r="AE59" s="187">
        <v>14</v>
      </c>
      <c r="AF59" s="187" t="s">
        <v>5</v>
      </c>
      <c r="AG59" s="187">
        <v>5</v>
      </c>
      <c r="AI59" s="187">
        <v>56</v>
      </c>
      <c r="AJ59" s="187">
        <v>1</v>
      </c>
    </row>
    <row r="60" spans="1:36" ht="15">
      <c r="B60" s="201" t="s">
        <v>5</v>
      </c>
      <c r="C60" s="202">
        <f>I$27</f>
        <v>0</v>
      </c>
      <c r="D60" s="203"/>
      <c r="E60" s="204">
        <f>J$27</f>
        <v>0</v>
      </c>
      <c r="F60" s="206"/>
      <c r="G60" s="206"/>
      <c r="H60" s="194"/>
      <c r="I60" s="195"/>
      <c r="J60" s="194"/>
      <c r="K60" s="211"/>
      <c r="M60" s="187">
        <v>15</v>
      </c>
      <c r="N60" s="207" t="s">
        <v>2</v>
      </c>
      <c r="O60" s="187">
        <v>4</v>
      </c>
      <c r="Q60" s="187">
        <v>57</v>
      </c>
      <c r="R60" s="187">
        <v>1</v>
      </c>
      <c r="T60" s="201" t="s">
        <v>2</v>
      </c>
      <c r="U60" s="202">
        <f>AA$28</f>
        <v>0</v>
      </c>
      <c r="V60" s="203"/>
      <c r="W60" s="204">
        <f>AB$28</f>
        <v>0</v>
      </c>
      <c r="X60" s="206"/>
      <c r="Y60" s="206"/>
      <c r="Z60" s="194"/>
      <c r="AA60" s="195"/>
      <c r="AB60" s="194"/>
      <c r="AC60" s="211"/>
      <c r="AE60" s="187">
        <v>15</v>
      </c>
      <c r="AF60" s="207" t="s">
        <v>2</v>
      </c>
      <c r="AG60" s="187">
        <v>4</v>
      </c>
      <c r="AI60" s="187">
        <v>57</v>
      </c>
      <c r="AJ60" s="187">
        <v>1</v>
      </c>
    </row>
    <row r="61" spans="1:36" ht="15">
      <c r="H61" s="194"/>
      <c r="I61" s="195"/>
      <c r="J61" s="194"/>
      <c r="K61" s="211"/>
      <c r="M61" s="187">
        <v>15</v>
      </c>
      <c r="N61" s="207" t="s">
        <v>3</v>
      </c>
      <c r="O61" s="187">
        <v>3</v>
      </c>
      <c r="Q61" s="187">
        <v>58</v>
      </c>
      <c r="R61" s="187">
        <v>2</v>
      </c>
      <c r="T61" s="208"/>
      <c r="U61" s="196">
        <f>Z$29</f>
        <v>0</v>
      </c>
      <c r="V61" s="197"/>
      <c r="W61" s="198">
        <f>AC$29</f>
        <v>0</v>
      </c>
      <c r="Z61" s="194"/>
      <c r="AA61" s="195"/>
      <c r="AB61" s="194"/>
      <c r="AC61" s="211"/>
      <c r="AE61" s="187">
        <v>15</v>
      </c>
      <c r="AF61" s="207" t="s">
        <v>3</v>
      </c>
      <c r="AG61" s="187">
        <v>3</v>
      </c>
      <c r="AI61" s="187">
        <v>58</v>
      </c>
      <c r="AJ61" s="187">
        <v>2</v>
      </c>
    </row>
    <row r="62" spans="1:36" ht="16">
      <c r="B62" s="191" t="s">
        <v>36</v>
      </c>
      <c r="C62" s="192"/>
      <c r="D62" s="192" t="s">
        <v>1</v>
      </c>
      <c r="E62" s="193">
        <v>7</v>
      </c>
      <c r="F62" s="206"/>
      <c r="H62" s="194"/>
      <c r="I62" s="195"/>
      <c r="J62" s="194"/>
      <c r="K62" s="211"/>
      <c r="M62" s="187">
        <v>15</v>
      </c>
      <c r="N62" s="207" t="s">
        <v>4</v>
      </c>
      <c r="O62" s="187">
        <v>2</v>
      </c>
      <c r="Q62" s="187">
        <v>59</v>
      </c>
      <c r="R62" s="187">
        <v>3</v>
      </c>
      <c r="T62" s="201" t="s">
        <v>3</v>
      </c>
      <c r="U62" s="202">
        <f>AA$29</f>
        <v>0</v>
      </c>
      <c r="V62" s="203"/>
      <c r="W62" s="204">
        <f>AB$29</f>
        <v>0</v>
      </c>
      <c r="X62" s="206"/>
      <c r="Z62" s="194"/>
      <c r="AA62" s="195"/>
      <c r="AB62" s="194"/>
      <c r="AC62" s="211"/>
      <c r="AE62" s="187">
        <v>15</v>
      </c>
      <c r="AF62" s="207" t="s">
        <v>4</v>
      </c>
      <c r="AG62" s="187">
        <v>2</v>
      </c>
      <c r="AI62" s="187">
        <v>59</v>
      </c>
      <c r="AJ62" s="187">
        <v>3</v>
      </c>
    </row>
    <row r="63" spans="1:36" ht="15">
      <c r="A63" s="187">
        <f>A47+6</f>
        <v>27</v>
      </c>
      <c r="C63" s="196">
        <f>H$28</f>
        <v>0</v>
      </c>
      <c r="D63" s="197"/>
      <c r="E63" s="198">
        <f>K$28</f>
        <v>0</v>
      </c>
      <c r="H63" s="194"/>
      <c r="I63" s="195"/>
      <c r="J63" s="194"/>
      <c r="K63" s="211"/>
      <c r="M63" s="187">
        <v>15</v>
      </c>
      <c r="N63" s="207" t="s">
        <v>5</v>
      </c>
      <c r="O63" s="187">
        <v>1</v>
      </c>
      <c r="Q63" s="187">
        <v>60</v>
      </c>
      <c r="R63" s="187">
        <v>4</v>
      </c>
      <c r="T63" s="208"/>
      <c r="U63" s="196">
        <f>Z$30</f>
        <v>0</v>
      </c>
      <c r="V63" s="197"/>
      <c r="W63" s="198">
        <f>AC$30</f>
        <v>0</v>
      </c>
      <c r="Z63" s="194"/>
      <c r="AA63" s="195"/>
      <c r="AB63" s="194"/>
      <c r="AC63" s="211"/>
      <c r="AE63" s="187">
        <v>15</v>
      </c>
      <c r="AF63" s="207" t="s">
        <v>5</v>
      </c>
      <c r="AG63" s="187">
        <v>1</v>
      </c>
      <c r="AI63" s="187">
        <v>60</v>
      </c>
      <c r="AJ63" s="187">
        <v>4</v>
      </c>
    </row>
    <row r="64" spans="1:36" ht="15">
      <c r="B64" s="201" t="s">
        <v>2</v>
      </c>
      <c r="C64" s="202">
        <f>I$28</f>
        <v>0</v>
      </c>
      <c r="D64" s="203"/>
      <c r="E64" s="204">
        <f>J$28</f>
        <v>0</v>
      </c>
      <c r="F64" s="206"/>
      <c r="H64" s="194"/>
      <c r="I64" s="195"/>
      <c r="J64" s="194"/>
      <c r="K64" s="211"/>
      <c r="N64" s="187" t="s">
        <v>2</v>
      </c>
      <c r="Q64" s="187">
        <v>61</v>
      </c>
      <c r="R64" s="187">
        <v>4</v>
      </c>
      <c r="T64" s="201" t="s">
        <v>4</v>
      </c>
      <c r="U64" s="202">
        <f>AA$30</f>
        <v>0</v>
      </c>
      <c r="V64" s="203"/>
      <c r="W64" s="204">
        <f>AB$30</f>
        <v>0</v>
      </c>
      <c r="X64" s="206"/>
      <c r="Z64" s="194"/>
      <c r="AA64" s="195"/>
      <c r="AB64" s="194"/>
      <c r="AC64" s="211"/>
      <c r="AF64" s="187" t="s">
        <v>2</v>
      </c>
      <c r="AI64" s="187">
        <v>61</v>
      </c>
      <c r="AJ64" s="187">
        <v>4</v>
      </c>
    </row>
    <row r="65" spans="1:36" ht="15">
      <c r="B65" s="208"/>
      <c r="C65" s="196">
        <f>H$29</f>
        <v>0</v>
      </c>
      <c r="D65" s="197"/>
      <c r="E65" s="198">
        <f>K$29</f>
        <v>0</v>
      </c>
      <c r="H65" s="194"/>
      <c r="I65" s="195"/>
      <c r="J65" s="194"/>
      <c r="K65" s="211"/>
      <c r="N65" s="187" t="s">
        <v>3</v>
      </c>
      <c r="Q65" s="187">
        <v>62</v>
      </c>
      <c r="R65" s="187">
        <v>3</v>
      </c>
      <c r="T65" s="208"/>
      <c r="U65" s="196">
        <f>Z$31</f>
        <v>0</v>
      </c>
      <c r="V65" s="197"/>
      <c r="W65" s="198">
        <f>AC$31</f>
        <v>0</v>
      </c>
      <c r="Z65" s="194"/>
      <c r="AA65" s="195"/>
      <c r="AB65" s="194"/>
      <c r="AC65" s="211"/>
      <c r="AF65" s="187" t="s">
        <v>3</v>
      </c>
      <c r="AI65" s="187">
        <v>62</v>
      </c>
      <c r="AJ65" s="187">
        <v>3</v>
      </c>
    </row>
    <row r="66" spans="1:36" ht="15">
      <c r="B66" s="201" t="s">
        <v>3</v>
      </c>
      <c r="C66" s="202">
        <f>I$29</f>
        <v>0</v>
      </c>
      <c r="D66" s="203"/>
      <c r="E66" s="204">
        <f>J$29</f>
        <v>0</v>
      </c>
      <c r="F66" s="206"/>
      <c r="H66" s="194"/>
      <c r="I66" s="195"/>
      <c r="J66" s="194"/>
      <c r="K66" s="211"/>
      <c r="N66" s="187" t="s">
        <v>4</v>
      </c>
      <c r="Q66" s="187">
        <v>63</v>
      </c>
      <c r="R66" s="187">
        <v>2</v>
      </c>
      <c r="T66" s="201" t="s">
        <v>5</v>
      </c>
      <c r="U66" s="202">
        <f>AA$31</f>
        <v>0</v>
      </c>
      <c r="V66" s="203"/>
      <c r="W66" s="204">
        <f>AB$31</f>
        <v>0</v>
      </c>
      <c r="X66" s="206"/>
      <c r="Z66" s="194"/>
      <c r="AA66" s="195"/>
      <c r="AB66" s="194"/>
      <c r="AC66" s="211"/>
      <c r="AF66" s="187" t="s">
        <v>4</v>
      </c>
      <c r="AI66" s="187">
        <v>63</v>
      </c>
      <c r="AJ66" s="187">
        <v>2</v>
      </c>
    </row>
    <row r="67" spans="1:36" ht="15">
      <c r="B67" s="208"/>
      <c r="C67" s="196">
        <f>H$30</f>
        <v>0</v>
      </c>
      <c r="D67" s="197"/>
      <c r="E67" s="198">
        <f>K$30</f>
        <v>0</v>
      </c>
      <c r="H67" s="194"/>
      <c r="I67" s="195"/>
      <c r="J67" s="194"/>
      <c r="K67" s="211"/>
      <c r="N67" s="187" t="s">
        <v>5</v>
      </c>
      <c r="Q67" s="187">
        <v>64</v>
      </c>
      <c r="R67" s="187">
        <v>1</v>
      </c>
      <c r="Z67" s="194"/>
      <c r="AA67" s="195"/>
      <c r="AB67" s="194"/>
      <c r="AC67" s="211"/>
      <c r="AF67" s="187" t="s">
        <v>5</v>
      </c>
      <c r="AI67" s="187">
        <v>64</v>
      </c>
      <c r="AJ67" s="187">
        <v>1</v>
      </c>
    </row>
    <row r="68" spans="1:36" ht="16">
      <c r="B68" s="201" t="s">
        <v>4</v>
      </c>
      <c r="C68" s="202">
        <f>I$30</f>
        <v>0</v>
      </c>
      <c r="D68" s="203"/>
      <c r="E68" s="204">
        <f>J$30</f>
        <v>0</v>
      </c>
      <c r="F68" s="209"/>
      <c r="H68" s="194"/>
      <c r="I68" s="195"/>
      <c r="J68" s="194"/>
      <c r="K68" s="194"/>
      <c r="T68" s="191" t="s">
        <v>37</v>
      </c>
      <c r="U68" s="192"/>
      <c r="V68" s="192" t="s">
        <v>1</v>
      </c>
      <c r="W68" s="193">
        <v>8</v>
      </c>
      <c r="X68" s="209"/>
      <c r="Z68" s="194"/>
      <c r="AA68" s="195"/>
      <c r="AB68" s="194"/>
      <c r="AC68" s="194"/>
    </row>
    <row r="69" spans="1:36" ht="15">
      <c r="B69" s="208"/>
      <c r="C69" s="196">
        <f>H$31</f>
        <v>0</v>
      </c>
      <c r="D69" s="197"/>
      <c r="E69" s="198">
        <f>K$31</f>
        <v>0</v>
      </c>
      <c r="F69" s="206"/>
      <c r="H69" s="194"/>
      <c r="I69" s="195"/>
      <c r="J69" s="194"/>
      <c r="K69" s="194"/>
      <c r="U69" s="196">
        <f>Z$32</f>
        <v>0</v>
      </c>
      <c r="V69" s="197"/>
      <c r="W69" s="198">
        <f>AC$32</f>
        <v>0</v>
      </c>
      <c r="X69" s="206"/>
      <c r="Z69" s="194"/>
      <c r="AA69" s="195"/>
      <c r="AB69" s="194"/>
      <c r="AC69" s="194"/>
    </row>
    <row r="70" spans="1:36" ht="15">
      <c r="B70" s="201" t="s">
        <v>5</v>
      </c>
      <c r="C70" s="202">
        <f>I$31</f>
        <v>0</v>
      </c>
      <c r="D70" s="203"/>
      <c r="E70" s="204">
        <f>J$31</f>
        <v>0</v>
      </c>
      <c r="F70" s="210"/>
      <c r="H70" s="194"/>
      <c r="I70" s="195"/>
      <c r="J70" s="194"/>
      <c r="K70" s="194"/>
      <c r="T70" s="201" t="s">
        <v>2</v>
      </c>
      <c r="U70" s="202">
        <f>AA$32</f>
        <v>0</v>
      </c>
      <c r="V70" s="203"/>
      <c r="W70" s="204">
        <f>AB$32</f>
        <v>0</v>
      </c>
      <c r="X70" s="210"/>
      <c r="Z70" s="194"/>
      <c r="AA70" s="195"/>
      <c r="AB70" s="194"/>
      <c r="AC70" s="194"/>
    </row>
    <row r="71" spans="1:36" ht="15">
      <c r="G71" s="206"/>
      <c r="H71" s="194"/>
      <c r="I71" s="195"/>
      <c r="J71" s="194"/>
      <c r="K71" s="194"/>
      <c r="T71" s="208"/>
      <c r="U71" s="196">
        <f>Z$33</f>
        <v>0</v>
      </c>
      <c r="V71" s="197"/>
      <c r="W71" s="198">
        <f>AC$33</f>
        <v>0</v>
      </c>
      <c r="Y71" s="206"/>
      <c r="Z71" s="194"/>
      <c r="AA71" s="195"/>
      <c r="AB71" s="194"/>
      <c r="AC71" s="194"/>
    </row>
    <row r="72" spans="1:36" ht="16">
      <c r="B72" s="191" t="s">
        <v>37</v>
      </c>
      <c r="C72" s="192"/>
      <c r="D72" s="192" t="s">
        <v>1</v>
      </c>
      <c r="E72" s="193">
        <v>8</v>
      </c>
      <c r="F72" s="205"/>
      <c r="H72" s="194"/>
      <c r="I72" s="195"/>
      <c r="J72" s="194"/>
      <c r="K72" s="194"/>
      <c r="T72" s="201" t="s">
        <v>3</v>
      </c>
      <c r="U72" s="202">
        <f>AA$33</f>
        <v>0</v>
      </c>
      <c r="V72" s="203"/>
      <c r="W72" s="204">
        <f>AB$33</f>
        <v>0</v>
      </c>
      <c r="X72" s="205"/>
      <c r="Z72" s="194"/>
      <c r="AA72" s="195"/>
      <c r="AB72" s="194"/>
      <c r="AC72" s="194"/>
    </row>
    <row r="73" spans="1:36" ht="15">
      <c r="C73" s="196">
        <f>H$32</f>
        <v>0</v>
      </c>
      <c r="D73" s="197"/>
      <c r="E73" s="198">
        <f>K$32</f>
        <v>0</v>
      </c>
      <c r="H73" s="194"/>
      <c r="I73" s="195"/>
      <c r="J73" s="194"/>
      <c r="K73" s="194"/>
      <c r="T73" s="208"/>
      <c r="U73" s="196">
        <f>Z$34</f>
        <v>0</v>
      </c>
      <c r="V73" s="197"/>
      <c r="W73" s="198">
        <f>AC$34</f>
        <v>0</v>
      </c>
      <c r="Z73" s="194"/>
      <c r="AA73" s="195"/>
      <c r="AB73" s="194"/>
      <c r="AC73" s="194"/>
    </row>
    <row r="74" spans="1:36" ht="15">
      <c r="B74" s="201" t="s">
        <v>2</v>
      </c>
      <c r="C74" s="202">
        <f>I$32</f>
        <v>0</v>
      </c>
      <c r="D74" s="203"/>
      <c r="E74" s="204">
        <f>J$32</f>
        <v>0</v>
      </c>
      <c r="F74" s="206"/>
      <c r="G74" s="206"/>
      <c r="H74" s="194"/>
      <c r="I74" s="195"/>
      <c r="J74" s="194"/>
      <c r="K74" s="194"/>
      <c r="T74" s="201" t="s">
        <v>4</v>
      </c>
      <c r="U74" s="202">
        <f>AA$34</f>
        <v>0</v>
      </c>
      <c r="V74" s="203"/>
      <c r="W74" s="204">
        <f>AB$34</f>
        <v>0</v>
      </c>
      <c r="X74" s="206"/>
      <c r="Y74" s="206"/>
      <c r="Z74" s="194"/>
      <c r="AA74" s="195"/>
      <c r="AB74" s="194"/>
      <c r="AC74" s="194"/>
    </row>
    <row r="75" spans="1:36" ht="15">
      <c r="B75" s="208"/>
      <c r="C75" s="196">
        <f>H$33</f>
        <v>0</v>
      </c>
      <c r="D75" s="197"/>
      <c r="E75" s="198">
        <f>K$33</f>
        <v>0</v>
      </c>
      <c r="H75" s="194"/>
      <c r="I75" s="195"/>
      <c r="J75" s="194"/>
      <c r="K75" s="194"/>
      <c r="T75" s="208"/>
      <c r="U75" s="196">
        <f>Z$35</f>
        <v>0</v>
      </c>
      <c r="V75" s="197"/>
      <c r="W75" s="198">
        <f>AC$35</f>
        <v>0</v>
      </c>
      <c r="Z75" s="194"/>
      <c r="AA75" s="195"/>
      <c r="AB75" s="194"/>
      <c r="AC75" s="194"/>
    </row>
    <row r="76" spans="1:36" ht="15">
      <c r="B76" s="201" t="s">
        <v>3</v>
      </c>
      <c r="C76" s="202">
        <f>I$33</f>
        <v>0</v>
      </c>
      <c r="D76" s="203"/>
      <c r="E76" s="204">
        <f>J$33</f>
        <v>0</v>
      </c>
      <c r="F76" s="206"/>
      <c r="H76" s="194"/>
      <c r="I76" s="195"/>
      <c r="J76" s="194"/>
      <c r="K76" s="194"/>
      <c r="T76" s="201" t="s">
        <v>5</v>
      </c>
      <c r="U76" s="202">
        <f>AA$35</f>
        <v>0</v>
      </c>
      <c r="V76" s="203"/>
      <c r="W76" s="204">
        <f>AB$35</f>
        <v>0</v>
      </c>
      <c r="X76" s="206"/>
      <c r="Z76" s="194"/>
      <c r="AA76" s="195"/>
      <c r="AB76" s="194"/>
      <c r="AC76" s="194"/>
    </row>
    <row r="77" spans="1:36" ht="15">
      <c r="A77" s="187">
        <f>A63+6</f>
        <v>33</v>
      </c>
      <c r="B77" s="208"/>
      <c r="C77" s="196">
        <f>H$34</f>
        <v>0</v>
      </c>
      <c r="D77" s="197"/>
      <c r="E77" s="198">
        <f>K$34</f>
        <v>0</v>
      </c>
      <c r="H77" s="194"/>
      <c r="I77" s="195"/>
      <c r="J77" s="194"/>
      <c r="K77" s="194"/>
      <c r="Z77" s="194"/>
      <c r="AA77" s="195"/>
      <c r="AB77" s="194"/>
      <c r="AC77" s="194"/>
    </row>
    <row r="78" spans="1:36" ht="16">
      <c r="B78" s="201" t="s">
        <v>4</v>
      </c>
      <c r="C78" s="202">
        <f>I$34</f>
        <v>0</v>
      </c>
      <c r="D78" s="203"/>
      <c r="E78" s="204">
        <f>J$34</f>
        <v>0</v>
      </c>
      <c r="F78" s="206"/>
      <c r="H78" s="194"/>
      <c r="I78" s="195"/>
      <c r="J78" s="194"/>
      <c r="K78" s="194"/>
      <c r="T78" s="191" t="s">
        <v>38</v>
      </c>
      <c r="U78" s="192"/>
      <c r="V78" s="192" t="s">
        <v>1</v>
      </c>
      <c r="W78" s="193">
        <v>9</v>
      </c>
      <c r="X78" s="206"/>
      <c r="Z78" s="194"/>
      <c r="AA78" s="195"/>
      <c r="AB78" s="194"/>
      <c r="AC78" s="194"/>
    </row>
    <row r="79" spans="1:36" ht="15">
      <c r="B79" s="208"/>
      <c r="C79" s="196">
        <f>H$35</f>
        <v>0</v>
      </c>
      <c r="D79" s="197"/>
      <c r="E79" s="198">
        <f>K$35</f>
        <v>0</v>
      </c>
      <c r="H79" s="194"/>
      <c r="I79" s="195"/>
      <c r="J79" s="194"/>
      <c r="K79" s="194"/>
      <c r="U79" s="196">
        <f>Z$36</f>
        <v>0</v>
      </c>
      <c r="V79" s="197"/>
      <c r="W79" s="198">
        <f>AC$36</f>
        <v>0</v>
      </c>
      <c r="Z79" s="194"/>
      <c r="AA79" s="195"/>
      <c r="AB79" s="194"/>
      <c r="AC79" s="194"/>
    </row>
    <row r="80" spans="1:36" ht="15">
      <c r="B80" s="201" t="s">
        <v>5</v>
      </c>
      <c r="C80" s="202">
        <f>I$35</f>
        <v>0</v>
      </c>
      <c r="D80" s="203"/>
      <c r="E80" s="204">
        <f>J$35</f>
        <v>0</v>
      </c>
      <c r="F80" s="206"/>
      <c r="H80" s="194"/>
      <c r="I80" s="195"/>
      <c r="J80" s="194"/>
      <c r="K80" s="194"/>
      <c r="T80" s="201" t="s">
        <v>2</v>
      </c>
      <c r="U80" s="212">
        <f>AA$36</f>
        <v>0</v>
      </c>
      <c r="V80" s="213"/>
      <c r="W80" s="214">
        <f>AB$36</f>
        <v>0</v>
      </c>
      <c r="X80" s="206"/>
      <c r="Z80" s="194"/>
      <c r="AA80" s="195"/>
      <c r="AB80" s="194"/>
      <c r="AC80" s="194"/>
    </row>
    <row r="81" spans="1:36" ht="15">
      <c r="H81" s="194"/>
      <c r="I81" s="195"/>
      <c r="J81" s="194"/>
      <c r="K81" s="194"/>
      <c r="T81" s="208"/>
      <c r="U81" s="196">
        <f>Z$37</f>
        <v>0</v>
      </c>
      <c r="V81" s="197"/>
      <c r="W81" s="198">
        <f>AC$37</f>
        <v>0</v>
      </c>
      <c r="Z81" s="194"/>
      <c r="AA81" s="195"/>
      <c r="AB81" s="194"/>
      <c r="AC81" s="194"/>
    </row>
    <row r="82" spans="1:36" ht="16">
      <c r="B82" s="191" t="s">
        <v>38</v>
      </c>
      <c r="C82" s="192"/>
      <c r="D82" s="192" t="s">
        <v>1</v>
      </c>
      <c r="E82" s="193">
        <v>9</v>
      </c>
      <c r="F82" s="209"/>
      <c r="H82" s="194"/>
      <c r="I82" s="195"/>
      <c r="J82" s="194"/>
      <c r="K82" s="194"/>
      <c r="T82" s="201" t="s">
        <v>3</v>
      </c>
      <c r="U82" s="212">
        <f>AA$37</f>
        <v>0</v>
      </c>
      <c r="V82" s="213"/>
      <c r="W82" s="214">
        <f>AB$37</f>
        <v>0</v>
      </c>
      <c r="X82" s="209"/>
      <c r="Z82" s="194"/>
      <c r="AA82" s="195"/>
      <c r="AB82" s="194"/>
      <c r="AC82" s="194"/>
    </row>
    <row r="83" spans="1:36" ht="15">
      <c r="C83" s="196">
        <f>H$36</f>
        <v>0</v>
      </c>
      <c r="D83" s="197"/>
      <c r="E83" s="198">
        <f>K$36</f>
        <v>0</v>
      </c>
      <c r="F83" s="206"/>
      <c r="H83" s="194"/>
      <c r="I83" s="195"/>
      <c r="J83" s="194"/>
      <c r="K83" s="194"/>
      <c r="T83" s="208"/>
      <c r="U83" s="196">
        <f>Z$38</f>
        <v>0</v>
      </c>
      <c r="V83" s="197"/>
      <c r="W83" s="198" t="str">
        <f>AC$4</f>
        <v>AITTA</v>
      </c>
      <c r="X83" s="206"/>
      <c r="Z83" s="194"/>
      <c r="AA83" s="195"/>
      <c r="AB83" s="194"/>
      <c r="AC83" s="194"/>
    </row>
    <row r="84" spans="1:36" ht="15">
      <c r="B84" s="201" t="s">
        <v>2</v>
      </c>
      <c r="C84" s="212">
        <f>I$36</f>
        <v>0</v>
      </c>
      <c r="D84" s="213"/>
      <c r="E84" s="214">
        <f>J$36</f>
        <v>0</v>
      </c>
      <c r="F84" s="206"/>
      <c r="H84" s="194"/>
      <c r="I84" s="195"/>
      <c r="J84" s="194"/>
      <c r="K84" s="194"/>
      <c r="T84" s="201" t="s">
        <v>4</v>
      </c>
      <c r="U84" s="212">
        <f>AA$38</f>
        <v>0</v>
      </c>
      <c r="V84" s="213"/>
      <c r="W84" s="214">
        <f>AB$38</f>
        <v>0</v>
      </c>
      <c r="X84" s="206"/>
      <c r="Z84" s="194"/>
      <c r="AA84" s="195"/>
      <c r="AB84" s="194"/>
      <c r="AC84" s="194"/>
    </row>
    <row r="85" spans="1:36" ht="15">
      <c r="B85" s="208"/>
      <c r="C85" s="196">
        <f>H$37</f>
        <v>0</v>
      </c>
      <c r="D85" s="197"/>
      <c r="E85" s="198">
        <f>K$37</f>
        <v>0</v>
      </c>
      <c r="G85" s="206"/>
      <c r="H85" s="194"/>
      <c r="I85" s="195"/>
      <c r="J85" s="194"/>
      <c r="K85" s="194"/>
      <c r="R85" s="206"/>
      <c r="T85" s="208"/>
      <c r="U85" s="196">
        <f>Z$39</f>
        <v>0</v>
      </c>
      <c r="V85" s="197"/>
      <c r="W85" s="198">
        <f>AC$39</f>
        <v>0</v>
      </c>
      <c r="Y85" s="206"/>
      <c r="Z85" s="194"/>
      <c r="AA85" s="195"/>
      <c r="AB85" s="194"/>
      <c r="AC85" s="194"/>
      <c r="AJ85" s="206"/>
    </row>
    <row r="86" spans="1:36" ht="15">
      <c r="B86" s="201" t="s">
        <v>3</v>
      </c>
      <c r="C86" s="212">
        <f>I$37</f>
        <v>0</v>
      </c>
      <c r="D86" s="213"/>
      <c r="E86" s="214">
        <f>J$37</f>
        <v>0</v>
      </c>
      <c r="F86" s="205"/>
      <c r="G86" s="206"/>
      <c r="H86" s="194"/>
      <c r="I86" s="195"/>
      <c r="J86" s="194"/>
      <c r="K86" s="194"/>
      <c r="R86" s="206"/>
      <c r="T86" s="201" t="s">
        <v>5</v>
      </c>
      <c r="U86" s="202">
        <f>AA$39</f>
        <v>0</v>
      </c>
      <c r="V86" s="203"/>
      <c r="W86" s="204">
        <f>AB$39</f>
        <v>0</v>
      </c>
      <c r="X86" s="205"/>
      <c r="Y86" s="206"/>
      <c r="Z86" s="194"/>
      <c r="AA86" s="195"/>
      <c r="AB86" s="194"/>
      <c r="AC86" s="194"/>
      <c r="AJ86" s="206"/>
    </row>
    <row r="87" spans="1:36" ht="15">
      <c r="B87" s="208"/>
      <c r="C87" s="196">
        <f>H$38</f>
        <v>0</v>
      </c>
      <c r="D87" s="197"/>
      <c r="E87" s="198" t="str">
        <f>K$4</f>
        <v>AITTA</v>
      </c>
      <c r="H87" s="194"/>
      <c r="I87" s="195"/>
      <c r="J87" s="194"/>
      <c r="K87" s="194"/>
      <c r="Z87" s="194"/>
      <c r="AA87" s="195"/>
      <c r="AB87" s="194"/>
      <c r="AC87" s="194"/>
    </row>
    <row r="88" spans="1:36" ht="16">
      <c r="B88" s="201" t="s">
        <v>4</v>
      </c>
      <c r="C88" s="212">
        <f>I$38</f>
        <v>0</v>
      </c>
      <c r="D88" s="213"/>
      <c r="E88" s="214">
        <f>J$38</f>
        <v>0</v>
      </c>
      <c r="F88" s="206"/>
      <c r="G88" s="206"/>
      <c r="H88" s="194"/>
      <c r="I88" s="195"/>
      <c r="J88" s="194"/>
      <c r="K88" s="194"/>
      <c r="R88" s="206"/>
      <c r="T88" s="215" t="s">
        <v>39</v>
      </c>
      <c r="U88" s="215"/>
      <c r="V88" s="216" t="s">
        <v>1</v>
      </c>
      <c r="W88" s="193">
        <v>10</v>
      </c>
      <c r="X88" s="206"/>
      <c r="Y88" s="206"/>
      <c r="Z88" s="194"/>
      <c r="AA88" s="195"/>
      <c r="AB88" s="194"/>
      <c r="AC88" s="194"/>
      <c r="AJ88" s="206"/>
    </row>
    <row r="89" spans="1:36" ht="15">
      <c r="B89" s="208"/>
      <c r="C89" s="196">
        <f>H$39</f>
        <v>0</v>
      </c>
      <c r="D89" s="197"/>
      <c r="E89" s="198">
        <f>K$39</f>
        <v>0</v>
      </c>
      <c r="H89" s="194"/>
      <c r="I89" s="195"/>
      <c r="J89" s="194"/>
      <c r="K89" s="194"/>
      <c r="U89" s="196">
        <f>Z$40</f>
        <v>0</v>
      </c>
      <c r="V89" s="197"/>
      <c r="W89" s="198">
        <f>AC$40</f>
        <v>0</v>
      </c>
      <c r="Z89" s="194"/>
      <c r="AA89" s="195"/>
      <c r="AB89" s="194"/>
      <c r="AC89" s="194"/>
    </row>
    <row r="90" spans="1:36" ht="15">
      <c r="B90" s="201" t="s">
        <v>5</v>
      </c>
      <c r="C90" s="202">
        <f>I$39</f>
        <v>0</v>
      </c>
      <c r="D90" s="203"/>
      <c r="E90" s="204">
        <f>J$39</f>
        <v>0</v>
      </c>
      <c r="F90" s="206"/>
      <c r="H90" s="194"/>
      <c r="I90" s="195"/>
      <c r="J90" s="194"/>
      <c r="K90" s="194"/>
      <c r="T90" s="201" t="s">
        <v>2</v>
      </c>
      <c r="U90" s="212">
        <f>AA$40</f>
        <v>0</v>
      </c>
      <c r="V90" s="213"/>
      <c r="W90" s="214">
        <f>AB$40</f>
        <v>0</v>
      </c>
      <c r="X90" s="206"/>
      <c r="Z90" s="194"/>
      <c r="AA90" s="195"/>
      <c r="AB90" s="194"/>
      <c r="AC90" s="194"/>
    </row>
    <row r="91" spans="1:36" ht="15">
      <c r="H91" s="194"/>
      <c r="I91" s="195"/>
      <c r="J91" s="194"/>
      <c r="K91" s="194"/>
      <c r="T91" s="208"/>
      <c r="U91" s="196">
        <f>Z$41</f>
        <v>0</v>
      </c>
      <c r="V91" s="197"/>
      <c r="W91" s="198">
        <f>AC$41</f>
        <v>0</v>
      </c>
      <c r="Z91" s="194"/>
      <c r="AA91" s="195"/>
      <c r="AB91" s="194"/>
      <c r="AC91" s="194"/>
    </row>
    <row r="92" spans="1:36" ht="16">
      <c r="B92" s="215" t="s">
        <v>39</v>
      </c>
      <c r="C92" s="215"/>
      <c r="D92" s="216" t="s">
        <v>1</v>
      </c>
      <c r="E92" s="193">
        <v>10</v>
      </c>
      <c r="F92" s="206"/>
      <c r="H92" s="194"/>
      <c r="I92" s="195"/>
      <c r="J92" s="194"/>
      <c r="K92" s="194"/>
      <c r="N92" s="217"/>
      <c r="T92" s="201" t="s">
        <v>3</v>
      </c>
      <c r="U92" s="212">
        <f>AA$41</f>
        <v>0</v>
      </c>
      <c r="V92" s="213"/>
      <c r="W92" s="214">
        <f>AB$41</f>
        <v>0</v>
      </c>
      <c r="X92" s="206"/>
      <c r="Z92" s="194"/>
      <c r="AA92" s="195"/>
      <c r="AB92" s="194"/>
      <c r="AC92" s="194"/>
      <c r="AF92" s="217"/>
    </row>
    <row r="93" spans="1:36" ht="15">
      <c r="A93" s="187">
        <f>A77+6</f>
        <v>39</v>
      </c>
      <c r="C93" s="196">
        <f>H$40</f>
        <v>0</v>
      </c>
      <c r="D93" s="197"/>
      <c r="E93" s="198">
        <f>K$40</f>
        <v>0</v>
      </c>
      <c r="H93" s="194"/>
      <c r="I93" s="195"/>
      <c r="J93" s="194"/>
      <c r="K93" s="194"/>
      <c r="N93" s="217"/>
      <c r="T93" s="208"/>
      <c r="U93" s="196">
        <f>Z$42</f>
        <v>0</v>
      </c>
      <c r="V93" s="197"/>
      <c r="W93" s="198">
        <f>AC$42</f>
        <v>0</v>
      </c>
      <c r="Z93" s="194"/>
      <c r="AA93" s="195"/>
      <c r="AB93" s="194"/>
      <c r="AC93" s="194"/>
      <c r="AF93" s="217"/>
    </row>
    <row r="94" spans="1:36" ht="15">
      <c r="B94" s="201" t="s">
        <v>2</v>
      </c>
      <c r="C94" s="212">
        <f>I$40</f>
        <v>0</v>
      </c>
      <c r="D94" s="213"/>
      <c r="E94" s="214">
        <f>J$40</f>
        <v>0</v>
      </c>
      <c r="F94" s="206"/>
      <c r="H94" s="194"/>
      <c r="I94" s="195"/>
      <c r="J94" s="194"/>
      <c r="K94" s="194"/>
      <c r="N94" s="217"/>
      <c r="T94" s="201" t="s">
        <v>4</v>
      </c>
      <c r="U94" s="212">
        <f>AA$42</f>
        <v>0</v>
      </c>
      <c r="V94" s="213"/>
      <c r="W94" s="214">
        <f>AB$42</f>
        <v>0</v>
      </c>
      <c r="X94" s="206"/>
      <c r="Z94" s="194"/>
      <c r="AA94" s="195"/>
      <c r="AB94" s="194"/>
      <c r="AC94" s="194"/>
      <c r="AF94" s="217"/>
    </row>
    <row r="95" spans="1:36" ht="15">
      <c r="B95" s="208"/>
      <c r="C95" s="196">
        <f>H$41</f>
        <v>0</v>
      </c>
      <c r="D95" s="197"/>
      <c r="E95" s="198">
        <f>K$41</f>
        <v>0</v>
      </c>
      <c r="H95" s="194"/>
      <c r="I95" s="195"/>
      <c r="J95" s="194"/>
      <c r="K95" s="194"/>
      <c r="N95" s="217"/>
      <c r="T95" s="208"/>
      <c r="U95" s="196">
        <f>Z$43</f>
        <v>0</v>
      </c>
      <c r="V95" s="197"/>
      <c r="W95" s="198">
        <f>AC$43</f>
        <v>0</v>
      </c>
      <c r="Z95" s="194"/>
      <c r="AA95" s="195"/>
      <c r="AB95" s="194"/>
      <c r="AC95" s="194"/>
      <c r="AF95" s="217"/>
    </row>
    <row r="96" spans="1:36" ht="15">
      <c r="B96" s="201" t="s">
        <v>3</v>
      </c>
      <c r="C96" s="212">
        <f>I$41</f>
        <v>0</v>
      </c>
      <c r="D96" s="213"/>
      <c r="E96" s="214">
        <f>J$41</f>
        <v>0</v>
      </c>
      <c r="F96" s="209"/>
      <c r="H96" s="187"/>
      <c r="I96" s="187"/>
      <c r="J96" s="187"/>
      <c r="N96" s="217"/>
      <c r="T96" s="201" t="s">
        <v>5</v>
      </c>
      <c r="U96" s="202">
        <f>AA$43</f>
        <v>0</v>
      </c>
      <c r="V96" s="203"/>
      <c r="W96" s="204">
        <f>AB$43</f>
        <v>0</v>
      </c>
      <c r="X96" s="209"/>
      <c r="Z96" s="187"/>
      <c r="AA96" s="187"/>
      <c r="AB96" s="187"/>
      <c r="AF96" s="217"/>
    </row>
    <row r="97" spans="1:36" ht="15">
      <c r="B97" s="208"/>
      <c r="C97" s="196">
        <f>H$42</f>
        <v>0</v>
      </c>
      <c r="D97" s="197"/>
      <c r="E97" s="198">
        <f>K$42</f>
        <v>0</v>
      </c>
      <c r="F97" s="206"/>
      <c r="H97" s="187"/>
      <c r="I97" s="187"/>
      <c r="J97" s="187"/>
      <c r="N97" s="217"/>
      <c r="X97" s="206"/>
      <c r="Z97" s="187"/>
      <c r="AA97" s="187"/>
      <c r="AB97" s="187"/>
      <c r="AF97" s="217"/>
    </row>
    <row r="98" spans="1:36" ht="16">
      <c r="B98" s="201" t="s">
        <v>4</v>
      </c>
      <c r="C98" s="212">
        <f>I$42</f>
        <v>0</v>
      </c>
      <c r="D98" s="213"/>
      <c r="E98" s="214">
        <f>J$42</f>
        <v>0</v>
      </c>
      <c r="H98" s="206"/>
      <c r="I98" s="206"/>
      <c r="J98" s="206"/>
      <c r="K98" s="206"/>
      <c r="N98" s="217"/>
      <c r="T98" s="215" t="s">
        <v>40</v>
      </c>
      <c r="U98" s="215"/>
      <c r="V98" s="216" t="s">
        <v>1</v>
      </c>
      <c r="W98" s="193">
        <v>11</v>
      </c>
      <c r="Z98" s="206"/>
      <c r="AA98" s="206"/>
      <c r="AB98" s="206"/>
      <c r="AC98" s="206"/>
      <c r="AF98" s="217"/>
    </row>
    <row r="99" spans="1:36" ht="15">
      <c r="B99" s="208"/>
      <c r="C99" s="196">
        <f>H$43</f>
        <v>0</v>
      </c>
      <c r="D99" s="197"/>
      <c r="E99" s="198">
        <f>K$43</f>
        <v>0</v>
      </c>
      <c r="G99" s="206"/>
      <c r="H99" s="187"/>
      <c r="I99" s="187"/>
      <c r="J99" s="187"/>
      <c r="N99" s="217"/>
      <c r="R99" s="206"/>
      <c r="U99" s="196">
        <f>Z$44</f>
        <v>0</v>
      </c>
      <c r="V99" s="197"/>
      <c r="W99" s="198">
        <f>AC$44</f>
        <v>0</v>
      </c>
      <c r="Y99" s="206"/>
      <c r="Z99" s="187"/>
      <c r="AA99" s="187"/>
      <c r="AB99" s="187"/>
      <c r="AF99" s="217"/>
      <c r="AJ99" s="206"/>
    </row>
    <row r="100" spans="1:36" ht="15">
      <c r="B100" s="201" t="s">
        <v>5</v>
      </c>
      <c r="C100" s="202">
        <f>I$43</f>
        <v>0</v>
      </c>
      <c r="D100" s="203"/>
      <c r="E100" s="204">
        <f>J$43</f>
        <v>0</v>
      </c>
      <c r="F100" s="205"/>
      <c r="H100" s="187"/>
      <c r="I100" s="187"/>
      <c r="J100" s="187"/>
      <c r="N100" s="217"/>
      <c r="T100" s="201" t="s">
        <v>2</v>
      </c>
      <c r="U100" s="212">
        <f>AA$44</f>
        <v>0</v>
      </c>
      <c r="V100" s="213"/>
      <c r="W100" s="214">
        <f>AB$44</f>
        <v>0</v>
      </c>
      <c r="X100" s="205"/>
      <c r="Z100" s="187"/>
      <c r="AA100" s="187"/>
      <c r="AB100" s="187"/>
      <c r="AF100" s="217"/>
    </row>
    <row r="101" spans="1:36" ht="15">
      <c r="H101" s="206"/>
      <c r="I101" s="206"/>
      <c r="J101" s="206"/>
      <c r="K101" s="206"/>
      <c r="N101" s="217"/>
      <c r="T101" s="208"/>
      <c r="U101" s="196">
        <f>Z$45</f>
        <v>0</v>
      </c>
      <c r="V101" s="197"/>
      <c r="W101" s="198">
        <f>AC$45</f>
        <v>0</v>
      </c>
      <c r="Z101" s="206"/>
      <c r="AA101" s="206"/>
      <c r="AB101" s="206"/>
      <c r="AC101" s="206"/>
      <c r="AF101" s="217"/>
    </row>
    <row r="102" spans="1:36" ht="16">
      <c r="B102" s="215" t="s">
        <v>40</v>
      </c>
      <c r="C102" s="215"/>
      <c r="D102" s="216" t="s">
        <v>1</v>
      </c>
      <c r="E102" s="193">
        <v>11</v>
      </c>
      <c r="F102" s="206"/>
      <c r="G102" s="206"/>
      <c r="H102" s="187"/>
      <c r="I102" s="187"/>
      <c r="J102" s="187"/>
      <c r="N102" s="217"/>
      <c r="R102" s="206"/>
      <c r="T102" s="201" t="s">
        <v>3</v>
      </c>
      <c r="U102" s="202">
        <f>AA$45</f>
        <v>0</v>
      </c>
      <c r="V102" s="203"/>
      <c r="W102" s="204">
        <f>AB$45</f>
        <v>0</v>
      </c>
      <c r="X102" s="206"/>
      <c r="Y102" s="206"/>
      <c r="Z102" s="187"/>
      <c r="AA102" s="187"/>
      <c r="AB102" s="187"/>
      <c r="AF102" s="217"/>
      <c r="AJ102" s="206"/>
    </row>
    <row r="103" spans="1:36" ht="15">
      <c r="C103" s="196">
        <f>H$44</f>
        <v>0</v>
      </c>
      <c r="D103" s="197"/>
      <c r="E103" s="198">
        <f>K$44</f>
        <v>0</v>
      </c>
      <c r="H103" s="187"/>
      <c r="I103" s="187"/>
      <c r="J103" s="187"/>
      <c r="N103" s="217"/>
      <c r="T103" s="208"/>
      <c r="U103" s="196">
        <f>Z$46</f>
        <v>0</v>
      </c>
      <c r="V103" s="197"/>
      <c r="W103" s="198">
        <f>AC$46</f>
        <v>0</v>
      </c>
      <c r="Z103" s="187"/>
      <c r="AA103" s="187"/>
      <c r="AB103" s="187"/>
      <c r="AF103" s="217"/>
    </row>
    <row r="104" spans="1:36" ht="15">
      <c r="B104" s="201" t="s">
        <v>2</v>
      </c>
      <c r="C104" s="212">
        <f>I$44</f>
        <v>0</v>
      </c>
      <c r="D104" s="213"/>
      <c r="E104" s="214">
        <f>J$44</f>
        <v>0</v>
      </c>
      <c r="F104" s="206"/>
      <c r="H104" s="187"/>
      <c r="I104" s="187"/>
      <c r="J104" s="187"/>
      <c r="N104" s="217"/>
      <c r="T104" s="201" t="s">
        <v>4</v>
      </c>
      <c r="U104" s="212">
        <f>AA$46</f>
        <v>0</v>
      </c>
      <c r="V104" s="213"/>
      <c r="W104" s="214">
        <f>AB$46</f>
        <v>0</v>
      </c>
      <c r="X104" s="206"/>
      <c r="Z104" s="187"/>
      <c r="AA104" s="187"/>
      <c r="AB104" s="187"/>
      <c r="AF104" s="217"/>
    </row>
    <row r="105" spans="1:36" ht="15">
      <c r="B105" s="208"/>
      <c r="C105" s="196">
        <f>H$45</f>
        <v>0</v>
      </c>
      <c r="D105" s="197"/>
      <c r="E105" s="198">
        <f>K$45</f>
        <v>0</v>
      </c>
      <c r="H105" s="187"/>
      <c r="I105" s="187"/>
      <c r="J105" s="187"/>
      <c r="N105" s="217"/>
      <c r="T105" s="208"/>
      <c r="U105" s="196">
        <f>Z$47</f>
        <v>0</v>
      </c>
      <c r="V105" s="197"/>
      <c r="W105" s="198">
        <f>AC$47</f>
        <v>0</v>
      </c>
      <c r="Z105" s="187"/>
      <c r="AA105" s="187"/>
      <c r="AB105" s="187"/>
      <c r="AF105" s="217"/>
    </row>
    <row r="106" spans="1:36" ht="15">
      <c r="B106" s="201" t="s">
        <v>3</v>
      </c>
      <c r="C106" s="202">
        <f>I$45</f>
        <v>0</v>
      </c>
      <c r="D106" s="203"/>
      <c r="E106" s="204">
        <f>J$45</f>
        <v>0</v>
      </c>
      <c r="F106" s="206"/>
      <c r="H106" s="187"/>
      <c r="I106" s="187"/>
      <c r="J106" s="187"/>
      <c r="N106" s="217"/>
      <c r="T106" s="201" t="s">
        <v>5</v>
      </c>
      <c r="U106" s="202">
        <f>AA$47</f>
        <v>0</v>
      </c>
      <c r="V106" s="203"/>
      <c r="W106" s="204">
        <f>AB$47</f>
        <v>0</v>
      </c>
      <c r="X106" s="206"/>
      <c r="Z106" s="187"/>
      <c r="AA106" s="187"/>
      <c r="AB106" s="187"/>
      <c r="AF106" s="217"/>
    </row>
    <row r="107" spans="1:36" ht="15">
      <c r="A107" s="187">
        <f>A93+6</f>
        <v>45</v>
      </c>
      <c r="B107" s="208"/>
      <c r="C107" s="196">
        <f>H$46</f>
        <v>0</v>
      </c>
      <c r="D107" s="197"/>
      <c r="E107" s="198">
        <f>K$46</f>
        <v>0</v>
      </c>
      <c r="H107" s="187"/>
      <c r="I107" s="187"/>
      <c r="J107" s="187"/>
      <c r="N107" s="217"/>
      <c r="Z107" s="187"/>
      <c r="AA107" s="187"/>
      <c r="AB107" s="187"/>
      <c r="AF107" s="217"/>
    </row>
    <row r="108" spans="1:36" ht="16">
      <c r="B108" s="201" t="s">
        <v>4</v>
      </c>
      <c r="C108" s="212">
        <f>I$46</f>
        <v>0</v>
      </c>
      <c r="D108" s="213"/>
      <c r="E108" s="214">
        <f>J$46</f>
        <v>0</v>
      </c>
      <c r="F108" s="206"/>
      <c r="H108" s="187"/>
      <c r="I108" s="187"/>
      <c r="J108" s="187"/>
      <c r="N108" s="217"/>
      <c r="T108" s="215" t="s">
        <v>41</v>
      </c>
      <c r="U108" s="215"/>
      <c r="V108" s="216" t="s">
        <v>1</v>
      </c>
      <c r="W108" s="193">
        <v>12</v>
      </c>
      <c r="X108" s="206"/>
      <c r="Z108" s="187"/>
      <c r="AA108" s="187"/>
      <c r="AB108" s="187"/>
      <c r="AF108" s="217"/>
    </row>
    <row r="109" spans="1:36" ht="15">
      <c r="B109" s="208"/>
      <c r="C109" s="196">
        <f>H$47</f>
        <v>0</v>
      </c>
      <c r="D109" s="197"/>
      <c r="E109" s="198">
        <f>K$47</f>
        <v>0</v>
      </c>
      <c r="H109" s="187"/>
      <c r="I109" s="187"/>
      <c r="J109" s="187"/>
      <c r="N109" s="217"/>
      <c r="U109" s="196">
        <f>Z$48</f>
        <v>0</v>
      </c>
      <c r="V109" s="197"/>
      <c r="W109" s="198">
        <f>AC$48</f>
        <v>0</v>
      </c>
      <c r="Z109" s="187"/>
      <c r="AA109" s="187"/>
      <c r="AB109" s="187"/>
      <c r="AF109" s="217"/>
    </row>
    <row r="110" spans="1:36" ht="15">
      <c r="B110" s="201" t="s">
        <v>5</v>
      </c>
      <c r="C110" s="202">
        <f>I$47</f>
        <v>0</v>
      </c>
      <c r="D110" s="203"/>
      <c r="E110" s="204">
        <f>J$47</f>
        <v>0</v>
      </c>
      <c r="F110" s="209"/>
      <c r="H110" s="187"/>
      <c r="I110" s="187"/>
      <c r="J110" s="187"/>
      <c r="N110" s="217"/>
      <c r="T110" s="201" t="s">
        <v>2</v>
      </c>
      <c r="U110" s="212">
        <f>AA$48</f>
        <v>0</v>
      </c>
      <c r="V110" s="213"/>
      <c r="W110" s="214">
        <f>AB$48</f>
        <v>0</v>
      </c>
      <c r="X110" s="209"/>
      <c r="Z110" s="187"/>
      <c r="AA110" s="187"/>
      <c r="AB110" s="187"/>
      <c r="AF110" s="217"/>
    </row>
    <row r="111" spans="1:36" ht="15">
      <c r="H111" s="187"/>
      <c r="I111" s="187"/>
      <c r="J111" s="187"/>
      <c r="N111" s="217"/>
      <c r="T111" s="208"/>
      <c r="U111" s="196">
        <f>Z$49</f>
        <v>0</v>
      </c>
      <c r="V111" s="197"/>
      <c r="W111" s="198">
        <f>AC$49</f>
        <v>0</v>
      </c>
      <c r="Z111" s="187"/>
      <c r="AA111" s="187"/>
      <c r="AB111" s="187"/>
      <c r="AF111" s="217"/>
    </row>
    <row r="112" spans="1:36" ht="16">
      <c r="B112" s="215" t="s">
        <v>41</v>
      </c>
      <c r="C112" s="215"/>
      <c r="D112" s="216" t="s">
        <v>1</v>
      </c>
      <c r="E112" s="193">
        <v>12</v>
      </c>
      <c r="F112" s="206"/>
      <c r="H112" s="187"/>
      <c r="I112" s="187"/>
      <c r="J112" s="187"/>
      <c r="N112" s="217"/>
      <c r="T112" s="201" t="s">
        <v>3</v>
      </c>
      <c r="U112" s="212">
        <f>AA$49</f>
        <v>0</v>
      </c>
      <c r="V112" s="213"/>
      <c r="W112" s="214">
        <f>AB$49</f>
        <v>0</v>
      </c>
      <c r="X112" s="206"/>
      <c r="Z112" s="187"/>
      <c r="AA112" s="187"/>
      <c r="AB112" s="187"/>
      <c r="AF112" s="217"/>
    </row>
    <row r="113" spans="2:36" ht="15">
      <c r="C113" s="196">
        <f>H$48</f>
        <v>0</v>
      </c>
      <c r="D113" s="197"/>
      <c r="E113" s="198">
        <f>K$48</f>
        <v>0</v>
      </c>
      <c r="H113" s="206"/>
      <c r="I113" s="206"/>
      <c r="J113" s="206"/>
      <c r="K113" s="206"/>
      <c r="N113" s="217"/>
      <c r="T113" s="208"/>
      <c r="U113" s="196">
        <f>Z$50</f>
        <v>0</v>
      </c>
      <c r="V113" s="197"/>
      <c r="W113" s="198">
        <f>AC$50</f>
        <v>0</v>
      </c>
      <c r="Z113" s="206"/>
      <c r="AA113" s="206"/>
      <c r="AB113" s="206"/>
      <c r="AC113" s="206"/>
      <c r="AF113" s="217"/>
    </row>
    <row r="114" spans="2:36" ht="15">
      <c r="B114" s="201" t="s">
        <v>2</v>
      </c>
      <c r="C114" s="212">
        <f>I$48</f>
        <v>0</v>
      </c>
      <c r="D114" s="213"/>
      <c r="E114" s="214">
        <f>J$48</f>
        <v>0</v>
      </c>
      <c r="F114" s="206"/>
      <c r="G114" s="206"/>
      <c r="H114" s="187"/>
      <c r="I114" s="187"/>
      <c r="J114" s="187"/>
      <c r="N114" s="217"/>
      <c r="R114" s="206"/>
      <c r="T114" s="201" t="s">
        <v>4</v>
      </c>
      <c r="U114" s="212">
        <f>AA$50</f>
        <v>0</v>
      </c>
      <c r="V114" s="213"/>
      <c r="W114" s="214">
        <f>AB$50</f>
        <v>0</v>
      </c>
      <c r="X114" s="206"/>
      <c r="Y114" s="206"/>
      <c r="Z114" s="187"/>
      <c r="AA114" s="187"/>
      <c r="AB114" s="187"/>
      <c r="AF114" s="217"/>
      <c r="AJ114" s="206"/>
    </row>
    <row r="115" spans="2:36" ht="15">
      <c r="B115" s="208"/>
      <c r="C115" s="196">
        <f>H$49</f>
        <v>0</v>
      </c>
      <c r="D115" s="197"/>
      <c r="E115" s="198">
        <f>K$49</f>
        <v>0</v>
      </c>
      <c r="H115" s="206"/>
      <c r="I115" s="206"/>
      <c r="J115" s="206"/>
      <c r="K115" s="206"/>
      <c r="N115" s="217"/>
      <c r="T115" s="208"/>
      <c r="U115" s="196">
        <f>Z$51</f>
        <v>0</v>
      </c>
      <c r="V115" s="197"/>
      <c r="W115" s="198">
        <f>AC$51</f>
        <v>0</v>
      </c>
      <c r="Z115" s="206"/>
      <c r="AA115" s="206"/>
      <c r="AB115" s="206"/>
      <c r="AC115" s="206"/>
      <c r="AF115" s="217"/>
    </row>
    <row r="116" spans="2:36" ht="15">
      <c r="B116" s="201" t="s">
        <v>3</v>
      </c>
      <c r="C116" s="212">
        <f>I$49</f>
        <v>0</v>
      </c>
      <c r="D116" s="213"/>
      <c r="E116" s="214">
        <f>J$49</f>
        <v>0</v>
      </c>
      <c r="F116" s="206"/>
      <c r="G116" s="206"/>
      <c r="H116" s="187"/>
      <c r="I116" s="187"/>
      <c r="J116" s="187"/>
      <c r="N116" s="217"/>
      <c r="R116" s="206"/>
      <c r="T116" s="201" t="s">
        <v>5</v>
      </c>
      <c r="U116" s="202">
        <f>AA$51</f>
        <v>0</v>
      </c>
      <c r="V116" s="203"/>
      <c r="W116" s="204">
        <f>AB$51</f>
        <v>0</v>
      </c>
      <c r="X116" s="206"/>
      <c r="Y116" s="206"/>
      <c r="Z116" s="187"/>
      <c r="AA116" s="187"/>
      <c r="AB116" s="187"/>
      <c r="AF116" s="217"/>
      <c r="AJ116" s="206"/>
    </row>
    <row r="117" spans="2:36" ht="15">
      <c r="B117" s="208"/>
      <c r="C117" s="196">
        <f>H$50</f>
        <v>0</v>
      </c>
      <c r="D117" s="197"/>
      <c r="E117" s="198">
        <f>K$50</f>
        <v>0</v>
      </c>
      <c r="H117" s="206"/>
      <c r="I117" s="206"/>
      <c r="J117" s="206"/>
      <c r="K117" s="206"/>
      <c r="N117" s="217"/>
      <c r="Z117" s="206"/>
      <c r="AA117" s="206"/>
      <c r="AB117" s="206"/>
      <c r="AC117" s="206"/>
      <c r="AF117" s="217"/>
    </row>
    <row r="118" spans="2:36" ht="16">
      <c r="B118" s="201" t="s">
        <v>4</v>
      </c>
      <c r="C118" s="212">
        <f>I$50</f>
        <v>0</v>
      </c>
      <c r="D118" s="213"/>
      <c r="E118" s="214">
        <f>J$50</f>
        <v>0</v>
      </c>
      <c r="F118" s="206"/>
      <c r="G118" s="206"/>
      <c r="H118" s="187"/>
      <c r="I118" s="187"/>
      <c r="J118" s="187"/>
      <c r="N118" s="217"/>
      <c r="R118" s="206"/>
      <c r="T118" s="215" t="s">
        <v>42</v>
      </c>
      <c r="U118" s="215"/>
      <c r="V118" s="216" t="s">
        <v>1</v>
      </c>
      <c r="W118" s="193">
        <v>13</v>
      </c>
      <c r="X118" s="206"/>
      <c r="Y118" s="206"/>
      <c r="Z118" s="187"/>
      <c r="AA118" s="187"/>
      <c r="AB118" s="187"/>
      <c r="AF118" s="217"/>
      <c r="AJ118" s="206"/>
    </row>
    <row r="119" spans="2:36" ht="15">
      <c r="B119" s="208"/>
      <c r="C119" s="196">
        <f>H$51</f>
        <v>0</v>
      </c>
      <c r="D119" s="197"/>
      <c r="E119" s="198">
        <f>K$51</f>
        <v>0</v>
      </c>
      <c r="H119" s="206"/>
      <c r="I119" s="206"/>
      <c r="J119" s="206"/>
      <c r="K119" s="206"/>
      <c r="N119" s="217"/>
      <c r="U119" s="196">
        <f>$H$52</f>
        <v>0</v>
      </c>
      <c r="V119" s="197"/>
      <c r="W119" s="198">
        <f>AC$52</f>
        <v>0</v>
      </c>
      <c r="Z119" s="206"/>
      <c r="AA119" s="206"/>
      <c r="AB119" s="206"/>
      <c r="AC119" s="206"/>
      <c r="AF119" s="217"/>
    </row>
    <row r="120" spans="2:36" ht="15">
      <c r="B120" s="201" t="s">
        <v>5</v>
      </c>
      <c r="C120" s="202">
        <f>I$51</f>
        <v>0</v>
      </c>
      <c r="D120" s="203"/>
      <c r="E120" s="204">
        <f>J$51</f>
        <v>0</v>
      </c>
      <c r="G120" s="206"/>
      <c r="H120" s="187"/>
      <c r="I120" s="187"/>
      <c r="J120" s="187"/>
      <c r="N120" s="217"/>
      <c r="R120" s="206"/>
      <c r="T120" s="201" t="s">
        <v>2</v>
      </c>
      <c r="U120" s="202">
        <f>AA$52</f>
        <v>0</v>
      </c>
      <c r="V120" s="203"/>
      <c r="W120" s="204">
        <f>AB$52</f>
        <v>0</v>
      </c>
      <c r="Y120" s="206"/>
      <c r="Z120" s="187"/>
      <c r="AA120" s="187"/>
      <c r="AB120" s="187"/>
      <c r="AF120" s="217"/>
      <c r="AJ120" s="206"/>
    </row>
    <row r="121" spans="2:36" ht="15">
      <c r="H121" s="187"/>
      <c r="I121" s="187"/>
      <c r="J121" s="187"/>
      <c r="N121" s="217"/>
      <c r="T121" s="208"/>
      <c r="U121" s="196">
        <f>$H$53</f>
        <v>0</v>
      </c>
      <c r="V121" s="197"/>
      <c r="W121" s="198">
        <f>AC$53</f>
        <v>0</v>
      </c>
      <c r="Z121" s="187"/>
      <c r="AA121" s="187"/>
      <c r="AB121" s="187"/>
      <c r="AF121" s="217"/>
    </row>
    <row r="122" spans="2:36" ht="16">
      <c r="B122" s="215" t="s">
        <v>42</v>
      </c>
      <c r="C122" s="215"/>
      <c r="D122" s="216" t="s">
        <v>1</v>
      </c>
      <c r="E122" s="193">
        <v>13</v>
      </c>
      <c r="H122" s="187"/>
      <c r="I122" s="187"/>
      <c r="J122" s="187"/>
      <c r="N122" s="217"/>
      <c r="T122" s="201" t="s">
        <v>3</v>
      </c>
      <c r="U122" s="202">
        <f>AA$53</f>
        <v>0</v>
      </c>
      <c r="V122" s="203"/>
      <c r="W122" s="204">
        <f>AB$53</f>
        <v>0</v>
      </c>
      <c r="Z122" s="187"/>
      <c r="AA122" s="187"/>
      <c r="AB122" s="187"/>
      <c r="AF122" s="217"/>
    </row>
    <row r="123" spans="2:36" ht="15">
      <c r="C123" s="196">
        <f>$H$52</f>
        <v>0</v>
      </c>
      <c r="D123" s="197"/>
      <c r="E123" s="198">
        <f>K$52</f>
        <v>0</v>
      </c>
      <c r="H123" s="187"/>
      <c r="I123" s="187"/>
      <c r="J123" s="187"/>
      <c r="N123" s="217"/>
      <c r="T123" s="208"/>
      <c r="U123" s="196">
        <f>$H$54</f>
        <v>0</v>
      </c>
      <c r="V123" s="197"/>
      <c r="W123" s="198">
        <f>AC$54</f>
        <v>0</v>
      </c>
      <c r="Z123" s="187"/>
      <c r="AA123" s="187"/>
      <c r="AB123" s="187"/>
      <c r="AF123" s="217"/>
    </row>
    <row r="124" spans="2:36" ht="15">
      <c r="B124" s="201" t="s">
        <v>2</v>
      </c>
      <c r="C124" s="202">
        <f>I$52</f>
        <v>0</v>
      </c>
      <c r="D124" s="203"/>
      <c r="E124" s="204">
        <f>J$52</f>
        <v>0</v>
      </c>
      <c r="H124" s="187"/>
      <c r="I124" s="187"/>
      <c r="J124" s="187"/>
      <c r="N124" s="217"/>
      <c r="T124" s="201" t="s">
        <v>4</v>
      </c>
      <c r="U124" s="202">
        <f>AA$54</f>
        <v>0</v>
      </c>
      <c r="V124" s="203"/>
      <c r="W124" s="204">
        <f>AB$54</f>
        <v>0</v>
      </c>
      <c r="Z124" s="187"/>
      <c r="AA124" s="187"/>
      <c r="AB124" s="187"/>
      <c r="AF124" s="217"/>
    </row>
    <row r="125" spans="2:36" ht="15">
      <c r="B125" s="208"/>
      <c r="C125" s="196">
        <f>$H$53</f>
        <v>0</v>
      </c>
      <c r="D125" s="197"/>
      <c r="E125" s="198">
        <f>K$53</f>
        <v>0</v>
      </c>
      <c r="H125" s="187"/>
      <c r="I125" s="187"/>
      <c r="J125" s="187"/>
      <c r="N125" s="217"/>
      <c r="T125" s="208"/>
      <c r="U125" s="196">
        <f>$H$55</f>
        <v>0</v>
      </c>
      <c r="V125" s="197"/>
      <c r="W125" s="198">
        <f>AC$55</f>
        <v>0</v>
      </c>
      <c r="Z125" s="187"/>
      <c r="AA125" s="187"/>
      <c r="AB125" s="187"/>
      <c r="AF125" s="217"/>
    </row>
    <row r="126" spans="2:36" ht="15">
      <c r="B126" s="201" t="s">
        <v>3</v>
      </c>
      <c r="C126" s="202">
        <f>I$53</f>
        <v>0</v>
      </c>
      <c r="D126" s="203"/>
      <c r="E126" s="204">
        <f>J$53</f>
        <v>0</v>
      </c>
      <c r="H126" s="187"/>
      <c r="I126" s="187"/>
      <c r="J126" s="187"/>
      <c r="N126" s="217"/>
      <c r="T126" s="201" t="s">
        <v>5</v>
      </c>
      <c r="U126" s="202">
        <f>AA$55</f>
        <v>0</v>
      </c>
      <c r="V126" s="203"/>
      <c r="W126" s="204">
        <f>AB$55</f>
        <v>0</v>
      </c>
      <c r="Z126" s="187"/>
      <c r="AA126" s="187"/>
      <c r="AB126" s="187"/>
      <c r="AF126" s="217"/>
    </row>
    <row r="127" spans="2:36" ht="15">
      <c r="B127" s="208"/>
      <c r="C127" s="196">
        <f>$H$54</f>
        <v>0</v>
      </c>
      <c r="D127" s="197"/>
      <c r="E127" s="198">
        <f>K$54</f>
        <v>0</v>
      </c>
      <c r="H127" s="187"/>
      <c r="I127" s="187"/>
      <c r="J127" s="187"/>
      <c r="N127" s="217"/>
      <c r="Z127" s="187"/>
      <c r="AA127" s="187"/>
      <c r="AB127" s="187"/>
      <c r="AF127" s="217"/>
    </row>
    <row r="128" spans="2:36" ht="16">
      <c r="B128" s="201" t="s">
        <v>4</v>
      </c>
      <c r="C128" s="202">
        <f>I$54</f>
        <v>0</v>
      </c>
      <c r="D128" s="203"/>
      <c r="E128" s="204">
        <f>J$54</f>
        <v>0</v>
      </c>
      <c r="H128" s="187"/>
      <c r="I128" s="187"/>
      <c r="J128" s="187"/>
      <c r="N128" s="217"/>
      <c r="T128" s="215" t="s">
        <v>43</v>
      </c>
      <c r="U128" s="215"/>
      <c r="V128" s="216" t="s">
        <v>1</v>
      </c>
      <c r="W128" s="193">
        <v>14</v>
      </c>
      <c r="Z128" s="187"/>
      <c r="AA128" s="187"/>
      <c r="AB128" s="187"/>
      <c r="AF128" s="217"/>
    </row>
    <row r="129" spans="2:32" ht="15">
      <c r="B129" s="208"/>
      <c r="C129" s="196">
        <f>$H$55</f>
        <v>0</v>
      </c>
      <c r="D129" s="197"/>
      <c r="E129" s="198">
        <f>K$55</f>
        <v>0</v>
      </c>
      <c r="H129" s="187"/>
      <c r="I129" s="187"/>
      <c r="J129" s="187"/>
      <c r="N129" s="217"/>
      <c r="U129" s="196">
        <f>$H$56</f>
        <v>0</v>
      </c>
      <c r="V129" s="197"/>
      <c r="W129" s="198">
        <f>AC$56</f>
        <v>0</v>
      </c>
      <c r="Z129" s="187"/>
      <c r="AA129" s="187"/>
      <c r="AB129" s="187"/>
      <c r="AF129" s="217"/>
    </row>
    <row r="130" spans="2:32" ht="15">
      <c r="B130" s="201" t="s">
        <v>5</v>
      </c>
      <c r="C130" s="202">
        <f>I$55</f>
        <v>0</v>
      </c>
      <c r="D130" s="203"/>
      <c r="E130" s="204">
        <f>J$55</f>
        <v>0</v>
      </c>
      <c r="H130" s="187"/>
      <c r="I130" s="187"/>
      <c r="J130" s="187"/>
      <c r="N130" s="217"/>
      <c r="T130" s="201" t="s">
        <v>2</v>
      </c>
      <c r="U130" s="202">
        <f>AA$56</f>
        <v>0</v>
      </c>
      <c r="V130" s="203"/>
      <c r="W130" s="204">
        <f>AB$56</f>
        <v>0</v>
      </c>
      <c r="Z130" s="187"/>
      <c r="AA130" s="187"/>
      <c r="AB130" s="187"/>
      <c r="AF130" s="217"/>
    </row>
    <row r="131" spans="2:32" ht="15">
      <c r="H131" s="187"/>
      <c r="I131" s="187"/>
      <c r="J131" s="187"/>
      <c r="N131" s="217"/>
      <c r="T131" s="208"/>
      <c r="U131" s="196">
        <f>$H$57</f>
        <v>0</v>
      </c>
      <c r="V131" s="197"/>
      <c r="W131" s="198">
        <f>AC$57</f>
        <v>0</v>
      </c>
      <c r="Z131" s="187"/>
      <c r="AA131" s="187"/>
      <c r="AB131" s="187"/>
      <c r="AF131" s="217"/>
    </row>
    <row r="132" spans="2:32" ht="16">
      <c r="B132" s="215" t="s">
        <v>43</v>
      </c>
      <c r="C132" s="215"/>
      <c r="D132" s="216" t="s">
        <v>1</v>
      </c>
      <c r="E132" s="193">
        <v>14</v>
      </c>
      <c r="H132" s="187"/>
      <c r="I132" s="187"/>
      <c r="J132" s="187"/>
      <c r="N132" s="217"/>
      <c r="T132" s="201" t="s">
        <v>3</v>
      </c>
      <c r="U132" s="202">
        <f>AA$57</f>
        <v>0</v>
      </c>
      <c r="V132" s="203"/>
      <c r="W132" s="204">
        <f>AB$57</f>
        <v>0</v>
      </c>
      <c r="Z132" s="187"/>
      <c r="AA132" s="187"/>
      <c r="AB132" s="187"/>
      <c r="AF132" s="217"/>
    </row>
    <row r="133" spans="2:32" ht="15">
      <c r="C133" s="196">
        <f>$H$56</f>
        <v>0</v>
      </c>
      <c r="D133" s="197"/>
      <c r="E133" s="198">
        <f>K$56</f>
        <v>0</v>
      </c>
      <c r="H133" s="187"/>
      <c r="I133" s="187"/>
      <c r="J133" s="187"/>
      <c r="N133" s="217"/>
      <c r="T133" s="208"/>
      <c r="U133" s="196">
        <f>Z$58</f>
        <v>0</v>
      </c>
      <c r="V133" s="197"/>
      <c r="W133" s="198">
        <f>AC$58</f>
        <v>0</v>
      </c>
      <c r="Z133" s="187"/>
      <c r="AA133" s="187"/>
      <c r="AB133" s="187"/>
      <c r="AF133" s="217"/>
    </row>
    <row r="134" spans="2:32" ht="15">
      <c r="B134" s="201" t="s">
        <v>2</v>
      </c>
      <c r="C134" s="202">
        <f>I$56</f>
        <v>0</v>
      </c>
      <c r="D134" s="203"/>
      <c r="E134" s="204">
        <f>J$56</f>
        <v>0</v>
      </c>
      <c r="H134" s="187"/>
      <c r="I134" s="187"/>
      <c r="J134" s="187"/>
      <c r="N134" s="217"/>
      <c r="T134" s="201" t="s">
        <v>4</v>
      </c>
      <c r="U134" s="202">
        <f>AA$58</f>
        <v>0</v>
      </c>
      <c r="V134" s="203"/>
      <c r="W134" s="204">
        <f>AB$58</f>
        <v>0</v>
      </c>
      <c r="Z134" s="187"/>
      <c r="AA134" s="187"/>
      <c r="AB134" s="187"/>
      <c r="AF134" s="217"/>
    </row>
    <row r="135" spans="2:32" ht="15">
      <c r="B135" s="208"/>
      <c r="C135" s="196">
        <f>$H$57</f>
        <v>0</v>
      </c>
      <c r="D135" s="197"/>
      <c r="E135" s="198">
        <f>K$57</f>
        <v>0</v>
      </c>
      <c r="H135" s="187"/>
      <c r="I135" s="187"/>
      <c r="J135" s="187"/>
      <c r="N135" s="217"/>
      <c r="T135" s="208"/>
      <c r="U135" s="196">
        <f>Z$59</f>
        <v>0</v>
      </c>
      <c r="V135" s="197"/>
      <c r="W135" s="198">
        <f>AC$59</f>
        <v>0</v>
      </c>
      <c r="Z135" s="187"/>
      <c r="AA135" s="187"/>
      <c r="AB135" s="187"/>
      <c r="AF135" s="217"/>
    </row>
    <row r="136" spans="2:32" ht="15">
      <c r="B136" s="201" t="s">
        <v>3</v>
      </c>
      <c r="C136" s="202">
        <f>I$57</f>
        <v>0</v>
      </c>
      <c r="D136" s="203"/>
      <c r="E136" s="204">
        <f>J$57</f>
        <v>0</v>
      </c>
      <c r="H136" s="187"/>
      <c r="I136" s="187"/>
      <c r="J136" s="187"/>
      <c r="N136" s="217"/>
      <c r="T136" s="201" t="s">
        <v>5</v>
      </c>
      <c r="U136" s="202">
        <f>AA$59</f>
        <v>0</v>
      </c>
      <c r="V136" s="203"/>
      <c r="W136" s="204">
        <f>AB$59</f>
        <v>0</v>
      </c>
      <c r="Z136" s="187"/>
      <c r="AA136" s="187"/>
      <c r="AB136" s="187"/>
      <c r="AF136" s="217"/>
    </row>
    <row r="137" spans="2:32" ht="15">
      <c r="B137" s="208"/>
      <c r="C137" s="196">
        <f>H$58</f>
        <v>0</v>
      </c>
      <c r="D137" s="197"/>
      <c r="E137" s="198">
        <f>K$58</f>
        <v>0</v>
      </c>
      <c r="H137" s="187"/>
      <c r="I137" s="187"/>
      <c r="J137" s="187"/>
      <c r="N137" s="217"/>
      <c r="Z137" s="187"/>
      <c r="AA137" s="187"/>
      <c r="AB137" s="187"/>
      <c r="AF137" s="217"/>
    </row>
    <row r="138" spans="2:32" ht="16">
      <c r="B138" s="201" t="s">
        <v>4</v>
      </c>
      <c r="C138" s="202">
        <f>I$58</f>
        <v>0</v>
      </c>
      <c r="D138" s="203"/>
      <c r="E138" s="204">
        <f>J$58</f>
        <v>0</v>
      </c>
      <c r="H138" s="187"/>
      <c r="I138" s="187"/>
      <c r="J138" s="187"/>
      <c r="N138" s="217"/>
      <c r="T138" s="215" t="s">
        <v>44</v>
      </c>
      <c r="U138" s="215"/>
      <c r="V138" s="216" t="s">
        <v>1</v>
      </c>
      <c r="W138" s="218">
        <v>15</v>
      </c>
      <c r="Z138" s="187"/>
      <c r="AA138" s="187"/>
      <c r="AB138" s="187"/>
      <c r="AF138" s="217"/>
    </row>
    <row r="139" spans="2:32" ht="15">
      <c r="B139" s="208"/>
      <c r="C139" s="196">
        <f>H$59</f>
        <v>0</v>
      </c>
      <c r="D139" s="197"/>
      <c r="E139" s="198">
        <f>K$59</f>
        <v>0</v>
      </c>
      <c r="H139" s="187"/>
      <c r="I139" s="187"/>
      <c r="J139" s="187"/>
      <c r="N139" s="217"/>
      <c r="U139" s="196">
        <f>Z$60</f>
        <v>0</v>
      </c>
      <c r="V139" s="197"/>
      <c r="W139" s="198">
        <f>AC$60</f>
        <v>0</v>
      </c>
      <c r="Z139" s="187"/>
      <c r="AA139" s="187"/>
      <c r="AB139" s="187"/>
      <c r="AF139" s="217"/>
    </row>
    <row r="140" spans="2:32" ht="15">
      <c r="B140" s="201" t="s">
        <v>5</v>
      </c>
      <c r="C140" s="202">
        <f>I$59</f>
        <v>0</v>
      </c>
      <c r="D140" s="203"/>
      <c r="E140" s="204">
        <f>J$59</f>
        <v>0</v>
      </c>
      <c r="H140" s="187"/>
      <c r="I140" s="187"/>
      <c r="J140" s="187"/>
      <c r="N140" s="217"/>
      <c r="T140" s="201" t="s">
        <v>2</v>
      </c>
      <c r="U140" s="202">
        <f>AA$60</f>
        <v>0</v>
      </c>
      <c r="V140" s="203"/>
      <c r="W140" s="204">
        <f>AB$60</f>
        <v>0</v>
      </c>
      <c r="Z140" s="187"/>
      <c r="AA140" s="187"/>
      <c r="AB140" s="187"/>
      <c r="AF140" s="217"/>
    </row>
    <row r="141" spans="2:32" ht="15">
      <c r="H141" s="187"/>
      <c r="I141" s="187"/>
      <c r="J141" s="187"/>
      <c r="N141" s="217"/>
      <c r="T141" s="208"/>
      <c r="U141" s="196">
        <f>Z$61</f>
        <v>0</v>
      </c>
      <c r="V141" s="197"/>
      <c r="W141" s="198">
        <f>AC$61</f>
        <v>0</v>
      </c>
      <c r="Z141" s="187"/>
      <c r="AA141" s="187"/>
      <c r="AB141" s="187"/>
      <c r="AF141" s="217"/>
    </row>
    <row r="142" spans="2:32" ht="16">
      <c r="B142" s="215" t="s">
        <v>44</v>
      </c>
      <c r="C142" s="215"/>
      <c r="D142" s="216" t="s">
        <v>1</v>
      </c>
      <c r="E142" s="218">
        <v>15</v>
      </c>
      <c r="H142" s="187"/>
      <c r="I142" s="187"/>
      <c r="J142" s="187"/>
      <c r="N142" s="217"/>
      <c r="T142" s="201" t="s">
        <v>3</v>
      </c>
      <c r="U142" s="202">
        <f>AA$61</f>
        <v>0</v>
      </c>
      <c r="V142" s="203"/>
      <c r="W142" s="204">
        <f>AB$61</f>
        <v>0</v>
      </c>
      <c r="Z142" s="187"/>
      <c r="AA142" s="187"/>
      <c r="AB142" s="187"/>
      <c r="AF142" s="217"/>
    </row>
    <row r="143" spans="2:32" ht="15">
      <c r="C143" s="196">
        <f>H$60</f>
        <v>0</v>
      </c>
      <c r="D143" s="197"/>
      <c r="E143" s="198">
        <f>K$60</f>
        <v>0</v>
      </c>
      <c r="H143" s="187"/>
      <c r="I143" s="187"/>
      <c r="J143" s="187"/>
      <c r="N143" s="217"/>
      <c r="T143" s="208"/>
      <c r="U143" s="196">
        <f>Z$62</f>
        <v>0</v>
      </c>
      <c r="V143" s="197"/>
      <c r="W143" s="198">
        <f>AC$62</f>
        <v>0</v>
      </c>
      <c r="Z143" s="187"/>
      <c r="AA143" s="187"/>
      <c r="AB143" s="187"/>
      <c r="AF143" s="217"/>
    </row>
    <row r="144" spans="2:32" ht="15">
      <c r="B144" s="201" t="s">
        <v>2</v>
      </c>
      <c r="C144" s="202">
        <f>I$60</f>
        <v>0</v>
      </c>
      <c r="D144" s="203"/>
      <c r="E144" s="204">
        <f>J$60</f>
        <v>0</v>
      </c>
      <c r="H144" s="187"/>
      <c r="I144" s="187"/>
      <c r="J144" s="187"/>
      <c r="N144" s="217"/>
      <c r="T144" s="201" t="s">
        <v>4</v>
      </c>
      <c r="U144" s="202">
        <f>AA$62</f>
        <v>0</v>
      </c>
      <c r="V144" s="203"/>
      <c r="W144" s="204">
        <f>AB$62</f>
        <v>0</v>
      </c>
      <c r="Z144" s="187"/>
      <c r="AA144" s="187"/>
      <c r="AB144" s="187"/>
      <c r="AF144" s="217"/>
    </row>
    <row r="145" spans="2:33" ht="15">
      <c r="B145" s="208"/>
      <c r="C145" s="196">
        <f>H$61</f>
        <v>0</v>
      </c>
      <c r="D145" s="197"/>
      <c r="E145" s="198">
        <f>K$61</f>
        <v>0</v>
      </c>
      <c r="H145" s="187"/>
      <c r="I145" s="187"/>
      <c r="J145" s="187"/>
      <c r="N145" s="217"/>
      <c r="T145" s="208"/>
      <c r="U145" s="196">
        <f>Z$63</f>
        <v>0</v>
      </c>
      <c r="V145" s="197"/>
      <c r="W145" s="198">
        <f>AC$63</f>
        <v>0</v>
      </c>
      <c r="Z145" s="187"/>
      <c r="AA145" s="187"/>
      <c r="AB145" s="187"/>
      <c r="AF145" s="217"/>
    </row>
    <row r="146" spans="2:33" ht="15">
      <c r="B146" s="201" t="s">
        <v>3</v>
      </c>
      <c r="C146" s="202">
        <f>I$61</f>
        <v>0</v>
      </c>
      <c r="D146" s="203"/>
      <c r="E146" s="204">
        <f>J$61</f>
        <v>0</v>
      </c>
      <c r="H146" s="187"/>
      <c r="I146" s="187"/>
      <c r="J146" s="187"/>
      <c r="N146" s="217"/>
      <c r="T146" s="201" t="s">
        <v>5</v>
      </c>
      <c r="U146" s="202">
        <f>AA$63</f>
        <v>0</v>
      </c>
      <c r="V146" s="203"/>
      <c r="W146" s="204">
        <f>AB$63</f>
        <v>0</v>
      </c>
      <c r="Z146" s="187"/>
      <c r="AA146" s="187"/>
      <c r="AB146" s="187"/>
      <c r="AF146" s="217"/>
    </row>
    <row r="147" spans="2:33" ht="15">
      <c r="B147" s="208"/>
      <c r="C147" s="196">
        <f>H$62</f>
        <v>0</v>
      </c>
      <c r="D147" s="197"/>
      <c r="E147" s="198">
        <f>K$62</f>
        <v>0</v>
      </c>
      <c r="H147" s="187"/>
      <c r="I147" s="187"/>
      <c r="J147" s="187"/>
      <c r="N147" s="217"/>
      <c r="Z147" s="187"/>
      <c r="AA147" s="187"/>
      <c r="AB147" s="187"/>
      <c r="AF147" s="217"/>
    </row>
    <row r="148" spans="2:33" ht="16">
      <c r="B148" s="201" t="s">
        <v>4</v>
      </c>
      <c r="C148" s="202">
        <f>I$62</f>
        <v>0</v>
      </c>
      <c r="D148" s="203"/>
      <c r="E148" s="204">
        <f>J$62</f>
        <v>0</v>
      </c>
      <c r="H148" s="187"/>
      <c r="I148" s="187"/>
      <c r="J148" s="187"/>
      <c r="N148" s="217"/>
      <c r="T148" s="215" t="s">
        <v>45</v>
      </c>
      <c r="U148" s="215"/>
      <c r="V148" s="216" t="s">
        <v>1</v>
      </c>
      <c r="W148" s="218">
        <v>16</v>
      </c>
      <c r="Z148" s="187"/>
      <c r="AA148" s="187"/>
      <c r="AB148" s="187"/>
      <c r="AF148" s="217"/>
    </row>
    <row r="149" spans="2:33" ht="15">
      <c r="B149" s="208"/>
      <c r="C149" s="196">
        <f>H$63</f>
        <v>0</v>
      </c>
      <c r="D149" s="197"/>
      <c r="E149" s="198">
        <f>K$63</f>
        <v>0</v>
      </c>
      <c r="H149" s="187"/>
      <c r="I149" s="187"/>
      <c r="J149" s="187"/>
      <c r="N149" s="217"/>
      <c r="U149" s="196">
        <f>Z$64</f>
        <v>0</v>
      </c>
      <c r="V149" s="197"/>
      <c r="W149" s="198">
        <f>AC$64</f>
        <v>0</v>
      </c>
      <c r="Z149" s="187"/>
      <c r="AA149" s="187"/>
      <c r="AB149" s="187"/>
      <c r="AF149" s="217"/>
    </row>
    <row r="150" spans="2:33" ht="15">
      <c r="B150" s="201" t="s">
        <v>5</v>
      </c>
      <c r="C150" s="202">
        <f>I$63</f>
        <v>0</v>
      </c>
      <c r="D150" s="203"/>
      <c r="E150" s="204">
        <f>J$63</f>
        <v>0</v>
      </c>
      <c r="H150" s="187"/>
      <c r="I150" s="187"/>
      <c r="J150" s="187"/>
      <c r="N150" s="217"/>
      <c r="T150" s="201" t="s">
        <v>2</v>
      </c>
      <c r="U150" s="202">
        <f>AA$64</f>
        <v>0</v>
      </c>
      <c r="V150" s="203"/>
      <c r="W150" s="204">
        <f>AB$64</f>
        <v>0</v>
      </c>
      <c r="Z150" s="187"/>
      <c r="AA150" s="187"/>
      <c r="AB150" s="187"/>
      <c r="AF150" s="217"/>
    </row>
    <row r="151" spans="2:33" ht="15">
      <c r="H151" s="187"/>
      <c r="I151" s="187"/>
      <c r="J151" s="187"/>
      <c r="N151" s="217"/>
      <c r="T151" s="208"/>
      <c r="U151" s="196">
        <f>Z$65</f>
        <v>0</v>
      </c>
      <c r="V151" s="197"/>
      <c r="W151" s="198">
        <f>AC$65</f>
        <v>0</v>
      </c>
      <c r="Z151" s="187"/>
      <c r="AA151" s="187"/>
      <c r="AB151" s="187"/>
      <c r="AF151" s="217"/>
    </row>
    <row r="152" spans="2:33" ht="16">
      <c r="B152" s="215" t="s">
        <v>45</v>
      </c>
      <c r="C152" s="215"/>
      <c r="D152" s="216" t="s">
        <v>1</v>
      </c>
      <c r="E152" s="218">
        <v>16</v>
      </c>
      <c r="H152" s="187"/>
      <c r="I152" s="187"/>
      <c r="J152" s="187"/>
      <c r="N152" s="217"/>
      <c r="T152" s="201" t="s">
        <v>3</v>
      </c>
      <c r="U152" s="202">
        <f>AA$65</f>
        <v>0</v>
      </c>
      <c r="V152" s="203"/>
      <c r="W152" s="204">
        <f>AB$65</f>
        <v>0</v>
      </c>
      <c r="Z152" s="187"/>
      <c r="AA152" s="187"/>
      <c r="AB152" s="187"/>
      <c r="AF152" s="217"/>
    </row>
    <row r="153" spans="2:33" ht="15">
      <c r="C153" s="196">
        <f>H$64</f>
        <v>0</v>
      </c>
      <c r="D153" s="197"/>
      <c r="E153" s="198">
        <f>K$64</f>
        <v>0</v>
      </c>
      <c r="H153" s="187"/>
      <c r="I153" s="187"/>
      <c r="J153" s="187"/>
      <c r="N153" s="217"/>
      <c r="T153" s="208"/>
      <c r="U153" s="196">
        <f>Z$66</f>
        <v>0</v>
      </c>
      <c r="V153" s="197"/>
      <c r="W153" s="198">
        <f>AC$66</f>
        <v>0</v>
      </c>
      <c r="Z153" s="187"/>
      <c r="AA153" s="187"/>
      <c r="AB153" s="187"/>
      <c r="AF153" s="217"/>
    </row>
    <row r="154" spans="2:33" ht="15">
      <c r="B154" s="201" t="s">
        <v>2</v>
      </c>
      <c r="C154" s="202">
        <f>I$64</f>
        <v>0</v>
      </c>
      <c r="D154" s="203"/>
      <c r="E154" s="204">
        <f>J$64</f>
        <v>0</v>
      </c>
      <c r="H154" s="187"/>
      <c r="I154" s="187"/>
      <c r="J154" s="187"/>
      <c r="N154" s="217"/>
      <c r="T154" s="201" t="s">
        <v>4</v>
      </c>
      <c r="U154" s="202">
        <f>AA$66</f>
        <v>0</v>
      </c>
      <c r="V154" s="203"/>
      <c r="W154" s="204">
        <f>AB$66</f>
        <v>0</v>
      </c>
      <c r="Z154" s="187"/>
      <c r="AA154" s="187"/>
      <c r="AB154" s="187"/>
      <c r="AF154" s="217"/>
    </row>
    <row r="155" spans="2:33" ht="15">
      <c r="B155" s="208"/>
      <c r="C155" s="196">
        <f>H$65</f>
        <v>0</v>
      </c>
      <c r="D155" s="197"/>
      <c r="E155" s="198">
        <f>K$65</f>
        <v>0</v>
      </c>
      <c r="H155" s="187"/>
      <c r="I155" s="187"/>
      <c r="J155" s="187"/>
      <c r="N155" s="217"/>
      <c r="T155" s="208"/>
      <c r="U155" s="196">
        <f>Z$67</f>
        <v>0</v>
      </c>
      <c r="V155" s="197"/>
      <c r="W155" s="198">
        <f>AC$67</f>
        <v>0</v>
      </c>
      <c r="Z155" s="187"/>
      <c r="AA155" s="187"/>
      <c r="AB155" s="187"/>
      <c r="AF155" s="217"/>
    </row>
    <row r="156" spans="2:33" ht="15">
      <c r="B156" s="201" t="s">
        <v>3</v>
      </c>
      <c r="C156" s="202">
        <f>I$65</f>
        <v>0</v>
      </c>
      <c r="D156" s="203"/>
      <c r="E156" s="204">
        <f>J$65</f>
        <v>0</v>
      </c>
      <c r="H156" s="187"/>
      <c r="I156" s="187"/>
      <c r="J156" s="187"/>
      <c r="T156" s="201" t="s">
        <v>5</v>
      </c>
      <c r="U156" s="202">
        <f>AA$67</f>
        <v>0</v>
      </c>
      <c r="V156" s="203"/>
      <c r="W156" s="204">
        <f>AB$67</f>
        <v>0</v>
      </c>
      <c r="Z156" s="187"/>
      <c r="AA156" s="187"/>
      <c r="AB156" s="187"/>
    </row>
    <row r="157" spans="2:33" ht="15">
      <c r="B157" s="208"/>
      <c r="C157" s="196">
        <f>H$66</f>
        <v>0</v>
      </c>
      <c r="D157" s="197"/>
      <c r="E157" s="198">
        <f>K$66</f>
        <v>0</v>
      </c>
      <c r="H157" s="219"/>
      <c r="I157" s="220"/>
      <c r="J157" s="221"/>
      <c r="K157" s="205"/>
      <c r="Z157" s="219"/>
      <c r="AA157" s="220"/>
      <c r="AB157" s="221"/>
      <c r="AC157" s="205"/>
    </row>
    <row r="158" spans="2:33" ht="15">
      <c r="B158" s="201" t="s">
        <v>4</v>
      </c>
      <c r="C158" s="202">
        <f>I$66</f>
        <v>0</v>
      </c>
      <c r="D158" s="203"/>
      <c r="E158" s="204">
        <f>J$66</f>
        <v>0</v>
      </c>
      <c r="H158" s="219"/>
      <c r="I158" s="220"/>
      <c r="J158" s="221"/>
      <c r="K158" s="205"/>
      <c r="Z158" s="219"/>
      <c r="AA158" s="220"/>
      <c r="AB158" s="221"/>
      <c r="AC158" s="205"/>
    </row>
    <row r="159" spans="2:33" s="187" customFormat="1" ht="15">
      <c r="B159" s="208"/>
      <c r="C159" s="196">
        <f>H$67</f>
        <v>0</v>
      </c>
      <c r="D159" s="197"/>
      <c r="E159" s="198">
        <f>K$67</f>
        <v>0</v>
      </c>
      <c r="H159" s="219"/>
      <c r="I159" s="220"/>
      <c r="J159" s="221"/>
      <c r="K159" s="205"/>
      <c r="M159" s="184"/>
      <c r="O159" s="184"/>
      <c r="T159" s="184"/>
      <c r="U159" s="186"/>
      <c r="V159" s="186"/>
      <c r="Z159" s="219"/>
      <c r="AA159" s="220"/>
      <c r="AB159" s="221"/>
      <c r="AC159" s="205"/>
      <c r="AE159" s="184"/>
      <c r="AG159" s="184"/>
    </row>
    <row r="160" spans="2:33" s="187" customFormat="1" ht="15">
      <c r="B160" s="201" t="s">
        <v>5</v>
      </c>
      <c r="C160" s="202">
        <f>I$67</f>
        <v>0</v>
      </c>
      <c r="D160" s="203"/>
      <c r="E160" s="204">
        <f>J$67</f>
        <v>0</v>
      </c>
      <c r="H160" s="219"/>
      <c r="I160" s="220"/>
      <c r="J160" s="221"/>
      <c r="K160" s="205"/>
      <c r="M160" s="184"/>
      <c r="O160" s="184"/>
      <c r="T160" s="184"/>
      <c r="U160" s="186"/>
      <c r="V160" s="186"/>
      <c r="Z160" s="219"/>
      <c r="AA160" s="220"/>
      <c r="AB160" s="221"/>
      <c r="AC160" s="205"/>
      <c r="AE160" s="184"/>
      <c r="AG160" s="184"/>
    </row>
    <row r="161" spans="2:36" s="187" customFormat="1" ht="15">
      <c r="B161" s="184"/>
      <c r="C161" s="186"/>
      <c r="D161" s="186"/>
      <c r="H161" s="219"/>
      <c r="I161" s="220"/>
      <c r="J161" s="221"/>
      <c r="K161" s="205"/>
      <c r="M161" s="184"/>
      <c r="O161" s="184"/>
      <c r="T161" s="184"/>
      <c r="U161" s="186"/>
      <c r="V161" s="186"/>
      <c r="Z161" s="219"/>
      <c r="AA161" s="220"/>
      <c r="AB161" s="221"/>
      <c r="AC161" s="205"/>
      <c r="AE161" s="184"/>
      <c r="AG161" s="184"/>
    </row>
    <row r="162" spans="2:36" s="187" customFormat="1" ht="15">
      <c r="B162" s="184"/>
      <c r="C162" s="186"/>
      <c r="D162" s="186"/>
      <c r="H162" s="222"/>
      <c r="I162" s="209"/>
      <c r="J162" s="209"/>
      <c r="K162" s="209"/>
      <c r="M162" s="184"/>
      <c r="O162" s="184"/>
      <c r="T162" s="184"/>
      <c r="U162" s="186"/>
      <c r="V162" s="186"/>
      <c r="Z162" s="222"/>
      <c r="AA162" s="209"/>
      <c r="AB162" s="209"/>
      <c r="AC162" s="209"/>
      <c r="AE162" s="184"/>
      <c r="AG162" s="184"/>
    </row>
    <row r="163" spans="2:36" s="187" customFormat="1" ht="15">
      <c r="B163" s="184"/>
      <c r="C163" s="186"/>
      <c r="D163" s="186"/>
      <c r="H163" s="223"/>
      <c r="I163" s="220"/>
      <c r="J163" s="220"/>
      <c r="K163" s="221"/>
      <c r="M163" s="184"/>
      <c r="O163" s="184"/>
      <c r="R163" s="209"/>
      <c r="T163" s="184"/>
      <c r="U163" s="186"/>
      <c r="V163" s="186"/>
      <c r="Z163" s="223"/>
      <c r="AA163" s="220"/>
      <c r="AB163" s="220"/>
      <c r="AC163" s="221"/>
      <c r="AE163" s="184"/>
      <c r="AG163" s="184"/>
      <c r="AJ163" s="209"/>
    </row>
    <row r="164" spans="2:36" s="187" customFormat="1" ht="15">
      <c r="B164" s="184"/>
      <c r="C164" s="186"/>
      <c r="D164" s="186"/>
      <c r="H164" s="223"/>
      <c r="I164" s="220"/>
      <c r="J164" s="220"/>
      <c r="K164" s="221"/>
      <c r="M164" s="184"/>
      <c r="O164" s="184"/>
      <c r="R164" s="220"/>
      <c r="T164" s="184"/>
      <c r="U164" s="186"/>
      <c r="V164" s="186"/>
      <c r="Z164" s="223"/>
      <c r="AA164" s="220"/>
      <c r="AB164" s="220"/>
      <c r="AC164" s="221"/>
      <c r="AE164" s="184"/>
      <c r="AG164" s="184"/>
      <c r="AJ164" s="220"/>
    </row>
    <row r="165" spans="2:36" s="187" customFormat="1" ht="15">
      <c r="B165" s="184"/>
      <c r="C165" s="186"/>
      <c r="D165" s="186"/>
      <c r="H165" s="223"/>
      <c r="I165" s="224"/>
      <c r="J165" s="225"/>
      <c r="K165" s="221"/>
      <c r="M165" s="184"/>
      <c r="O165" s="184"/>
      <c r="R165" s="220"/>
      <c r="T165" s="184"/>
      <c r="U165" s="186"/>
      <c r="V165" s="186"/>
      <c r="Z165" s="223"/>
      <c r="AA165" s="224"/>
      <c r="AB165" s="225"/>
      <c r="AC165" s="221"/>
      <c r="AE165" s="184"/>
      <c r="AG165" s="184"/>
      <c r="AJ165" s="220"/>
    </row>
    <row r="166" spans="2:36" s="187" customFormat="1" ht="15">
      <c r="B166" s="184"/>
      <c r="C166" s="186"/>
      <c r="D166" s="186"/>
      <c r="H166" s="223"/>
      <c r="I166" s="224"/>
      <c r="J166" s="225"/>
      <c r="K166" s="221"/>
      <c r="M166" s="184"/>
      <c r="O166" s="184"/>
      <c r="T166" s="184"/>
      <c r="U166" s="186"/>
      <c r="V166" s="186"/>
      <c r="Z166" s="223"/>
      <c r="AA166" s="224"/>
      <c r="AB166" s="225"/>
      <c r="AC166" s="221"/>
      <c r="AE166" s="184"/>
      <c r="AG166" s="184"/>
    </row>
    <row r="167" spans="2:36" s="187" customFormat="1" ht="15">
      <c r="B167" s="184"/>
      <c r="C167" s="186"/>
      <c r="D167" s="186"/>
      <c r="H167" s="223"/>
      <c r="I167" s="224"/>
      <c r="J167" s="225"/>
      <c r="K167" s="221"/>
      <c r="M167" s="184"/>
      <c r="O167" s="184"/>
      <c r="T167" s="184"/>
      <c r="U167" s="186"/>
      <c r="V167" s="186"/>
      <c r="Z167" s="223"/>
      <c r="AA167" s="224"/>
      <c r="AB167" s="225"/>
      <c r="AC167" s="221"/>
      <c r="AE167" s="184"/>
      <c r="AG167" s="184"/>
    </row>
    <row r="168" spans="2:36" s="187" customFormat="1" ht="15">
      <c r="B168" s="184"/>
      <c r="C168" s="186"/>
      <c r="D168" s="186"/>
      <c r="H168" s="223"/>
      <c r="I168" s="224"/>
      <c r="J168" s="225"/>
      <c r="K168" s="221"/>
      <c r="M168" s="184"/>
      <c r="O168" s="184"/>
      <c r="T168" s="184"/>
      <c r="U168" s="186"/>
      <c r="V168" s="186"/>
      <c r="Z168" s="223"/>
      <c r="AA168" s="224"/>
      <c r="AB168" s="225"/>
      <c r="AC168" s="221"/>
      <c r="AE168" s="184"/>
      <c r="AG168" s="184"/>
    </row>
    <row r="169" spans="2:36" s="187" customFormat="1" ht="15">
      <c r="B169" s="184"/>
      <c r="C169" s="186"/>
      <c r="D169" s="186"/>
      <c r="H169" s="223"/>
      <c r="I169" s="224"/>
      <c r="J169" s="225"/>
      <c r="K169" s="221"/>
      <c r="M169" s="184"/>
      <c r="O169" s="184"/>
      <c r="T169" s="184"/>
      <c r="U169" s="186"/>
      <c r="V169" s="186"/>
      <c r="Z169" s="223"/>
      <c r="AA169" s="224"/>
      <c r="AB169" s="225"/>
      <c r="AC169" s="221"/>
      <c r="AE169" s="184"/>
      <c r="AG169" s="184"/>
    </row>
    <row r="170" spans="2:36" s="187" customFormat="1" ht="15">
      <c r="B170" s="184"/>
      <c r="C170" s="186"/>
      <c r="D170" s="186"/>
      <c r="H170" s="223"/>
      <c r="I170" s="224"/>
      <c r="J170" s="225"/>
      <c r="K170" s="221"/>
      <c r="M170" s="184"/>
      <c r="O170" s="184"/>
      <c r="T170" s="184"/>
      <c r="U170" s="186"/>
      <c r="V170" s="186"/>
      <c r="Z170" s="223"/>
      <c r="AA170" s="224"/>
      <c r="AB170" s="225"/>
      <c r="AC170" s="221"/>
      <c r="AE170" s="184"/>
      <c r="AG170" s="184"/>
    </row>
    <row r="171" spans="2:36" s="187" customFormat="1">
      <c r="B171" s="184"/>
      <c r="C171" s="186"/>
      <c r="D171" s="186"/>
      <c r="H171" s="226"/>
      <c r="I171" s="227"/>
      <c r="J171" s="228"/>
      <c r="K171" s="229"/>
      <c r="M171" s="184"/>
      <c r="O171" s="184"/>
      <c r="T171" s="184"/>
      <c r="U171" s="186"/>
      <c r="V171" s="186"/>
      <c r="Z171" s="226"/>
      <c r="AA171" s="227"/>
      <c r="AB171" s="228"/>
      <c r="AC171" s="229"/>
      <c r="AE171" s="184"/>
      <c r="AG171" s="184"/>
    </row>
    <row r="172" spans="2:36" s="187" customFormat="1" ht="15">
      <c r="B172" s="184"/>
      <c r="C172" s="186"/>
      <c r="D172" s="186"/>
      <c r="H172" s="226"/>
      <c r="I172" s="227"/>
      <c r="J172" s="228"/>
      <c r="K172" s="229"/>
      <c r="M172" s="184"/>
      <c r="O172" s="184"/>
      <c r="R172" s="217"/>
      <c r="T172" s="184"/>
      <c r="U172" s="186"/>
      <c r="V172" s="186"/>
      <c r="Z172" s="226"/>
      <c r="AA172" s="227"/>
      <c r="AB172" s="228"/>
      <c r="AC172" s="229"/>
      <c r="AE172" s="184"/>
      <c r="AG172" s="184"/>
      <c r="AJ172" s="217"/>
    </row>
    <row r="173" spans="2:36" s="187" customFormat="1" ht="15">
      <c r="B173" s="184"/>
      <c r="C173" s="186"/>
      <c r="D173" s="186"/>
      <c r="H173" s="226"/>
      <c r="I173" s="227"/>
      <c r="J173" s="228"/>
      <c r="K173" s="229"/>
      <c r="M173" s="184"/>
      <c r="O173" s="184"/>
      <c r="R173" s="217"/>
      <c r="T173" s="184"/>
      <c r="U173" s="186"/>
      <c r="V173" s="186"/>
      <c r="Z173" s="226"/>
      <c r="AA173" s="227"/>
      <c r="AB173" s="228"/>
      <c r="AC173" s="229"/>
      <c r="AE173" s="184"/>
      <c r="AG173" s="184"/>
      <c r="AJ173" s="217"/>
    </row>
    <row r="174" spans="2:36" s="187" customFormat="1" ht="15">
      <c r="B174" s="184"/>
      <c r="C174" s="186"/>
      <c r="D174" s="186"/>
      <c r="H174" s="226"/>
      <c r="I174" s="227"/>
      <c r="J174" s="228"/>
      <c r="K174" s="229"/>
      <c r="M174" s="184"/>
      <c r="O174" s="184"/>
      <c r="R174" s="217"/>
      <c r="T174" s="184"/>
      <c r="U174" s="186"/>
      <c r="V174" s="186"/>
      <c r="Z174" s="226"/>
      <c r="AA174" s="227"/>
      <c r="AB174" s="228"/>
      <c r="AC174" s="229"/>
      <c r="AE174" s="184"/>
      <c r="AG174" s="184"/>
      <c r="AJ174" s="217"/>
    </row>
    <row r="175" spans="2:36" s="187" customFormat="1" ht="15">
      <c r="B175" s="184"/>
      <c r="C175" s="186"/>
      <c r="D175" s="186"/>
      <c r="H175" s="226"/>
      <c r="I175" s="227"/>
      <c r="J175" s="228"/>
      <c r="K175" s="229"/>
      <c r="M175" s="184"/>
      <c r="O175" s="184"/>
      <c r="R175" s="217"/>
      <c r="T175" s="184"/>
      <c r="U175" s="186"/>
      <c r="V175" s="186"/>
      <c r="Z175" s="226"/>
      <c r="AA175" s="227"/>
      <c r="AB175" s="228"/>
      <c r="AC175" s="229"/>
      <c r="AE175" s="184"/>
      <c r="AG175" s="184"/>
      <c r="AJ175" s="217"/>
    </row>
    <row r="176" spans="2:36" s="187" customFormat="1" ht="15">
      <c r="B176" s="184"/>
      <c r="C176" s="186"/>
      <c r="D176" s="186"/>
      <c r="H176" s="226"/>
      <c r="I176" s="227"/>
      <c r="J176" s="228"/>
      <c r="K176" s="229"/>
      <c r="M176" s="184"/>
      <c r="O176" s="184"/>
      <c r="R176" s="217"/>
      <c r="T176" s="184"/>
      <c r="U176" s="186"/>
      <c r="V176" s="186"/>
      <c r="Z176" s="226"/>
      <c r="AA176" s="227"/>
      <c r="AB176" s="228"/>
      <c r="AC176" s="229"/>
      <c r="AE176" s="184"/>
      <c r="AG176" s="184"/>
      <c r="AJ176" s="217"/>
    </row>
    <row r="177" spans="2:36" s="187" customFormat="1" ht="15">
      <c r="B177" s="184"/>
      <c r="C177" s="186"/>
      <c r="D177" s="186"/>
      <c r="H177" s="226"/>
      <c r="I177" s="227"/>
      <c r="J177" s="228"/>
      <c r="K177" s="229"/>
      <c r="M177" s="184"/>
      <c r="O177" s="184"/>
      <c r="R177" s="217"/>
      <c r="T177" s="184"/>
      <c r="U177" s="186"/>
      <c r="V177" s="186"/>
      <c r="Z177" s="226"/>
      <c r="AA177" s="227"/>
      <c r="AB177" s="228"/>
      <c r="AC177" s="229"/>
      <c r="AE177" s="184"/>
      <c r="AG177" s="184"/>
      <c r="AJ177" s="217"/>
    </row>
    <row r="178" spans="2:36" s="187" customFormat="1" ht="15">
      <c r="B178" s="184"/>
      <c r="C178" s="186"/>
      <c r="D178" s="186"/>
      <c r="H178" s="226"/>
      <c r="I178" s="227"/>
      <c r="J178" s="228"/>
      <c r="K178" s="229"/>
      <c r="M178" s="184"/>
      <c r="O178" s="184"/>
      <c r="R178" s="217"/>
      <c r="T178" s="184"/>
      <c r="U178" s="186"/>
      <c r="V178" s="186"/>
      <c r="Z178" s="226"/>
      <c r="AA178" s="227"/>
      <c r="AB178" s="228"/>
      <c r="AC178" s="229"/>
      <c r="AE178" s="184"/>
      <c r="AG178" s="184"/>
      <c r="AJ178" s="217"/>
    </row>
    <row r="179" spans="2:36" s="187" customFormat="1" ht="15">
      <c r="B179" s="184"/>
      <c r="C179" s="186"/>
      <c r="D179" s="186"/>
      <c r="H179" s="226"/>
      <c r="I179" s="227"/>
      <c r="J179" s="228"/>
      <c r="K179" s="229"/>
      <c r="M179" s="184"/>
      <c r="O179" s="184"/>
      <c r="R179" s="217"/>
      <c r="T179" s="184"/>
      <c r="U179" s="186"/>
      <c r="V179" s="186"/>
      <c r="Z179" s="226"/>
      <c r="AA179" s="227"/>
      <c r="AB179" s="228"/>
      <c r="AC179" s="229"/>
      <c r="AE179" s="184"/>
      <c r="AG179" s="184"/>
      <c r="AJ179" s="217"/>
    </row>
    <row r="180" spans="2:36" s="187" customFormat="1" ht="15">
      <c r="B180" s="184"/>
      <c r="C180" s="186"/>
      <c r="D180" s="186"/>
      <c r="H180" s="226"/>
      <c r="I180" s="227"/>
      <c r="J180" s="228"/>
      <c r="K180" s="229"/>
      <c r="M180" s="184"/>
      <c r="O180" s="184"/>
      <c r="R180" s="217"/>
      <c r="T180" s="184"/>
      <c r="U180" s="186"/>
      <c r="V180" s="186"/>
      <c r="Z180" s="226"/>
      <c r="AA180" s="227"/>
      <c r="AB180" s="228"/>
      <c r="AC180" s="229"/>
      <c r="AE180" s="184"/>
      <c r="AG180" s="184"/>
      <c r="AJ180" s="217"/>
    </row>
    <row r="181" spans="2:36" s="187" customFormat="1" ht="15">
      <c r="B181" s="184"/>
      <c r="C181" s="186"/>
      <c r="D181" s="186"/>
      <c r="H181" s="226"/>
      <c r="I181" s="227"/>
      <c r="J181" s="228"/>
      <c r="K181" s="229"/>
      <c r="M181" s="184"/>
      <c r="O181" s="184"/>
      <c r="R181" s="217"/>
      <c r="T181" s="184"/>
      <c r="U181" s="186"/>
      <c r="V181" s="186"/>
      <c r="Z181" s="226"/>
      <c r="AA181" s="227"/>
      <c r="AB181" s="228"/>
      <c r="AC181" s="229"/>
      <c r="AE181" s="184"/>
      <c r="AG181" s="184"/>
      <c r="AJ181" s="217"/>
    </row>
    <row r="182" spans="2:36" s="187" customFormat="1" ht="15">
      <c r="B182" s="184"/>
      <c r="C182" s="186"/>
      <c r="D182" s="186"/>
      <c r="H182" s="226"/>
      <c r="I182" s="227"/>
      <c r="J182" s="228"/>
      <c r="K182" s="229"/>
      <c r="M182" s="184"/>
      <c r="O182" s="184"/>
      <c r="R182" s="217"/>
      <c r="T182" s="184"/>
      <c r="U182" s="186"/>
      <c r="V182" s="186"/>
      <c r="Z182" s="226"/>
      <c r="AA182" s="227"/>
      <c r="AB182" s="228"/>
      <c r="AC182" s="229"/>
      <c r="AE182" s="184"/>
      <c r="AG182" s="184"/>
      <c r="AJ182" s="217"/>
    </row>
    <row r="183" spans="2:36" s="187" customFormat="1" ht="15">
      <c r="B183" s="184"/>
      <c r="C183" s="186"/>
      <c r="D183" s="186"/>
      <c r="H183" s="226"/>
      <c r="I183" s="227"/>
      <c r="J183" s="228"/>
      <c r="K183" s="229"/>
      <c r="M183" s="184"/>
      <c r="O183" s="184"/>
      <c r="R183" s="217"/>
      <c r="T183" s="184"/>
      <c r="U183" s="186"/>
      <c r="V183" s="186"/>
      <c r="Z183" s="226"/>
      <c r="AA183" s="227"/>
      <c r="AB183" s="228"/>
      <c r="AC183" s="229"/>
      <c r="AE183" s="184"/>
      <c r="AG183" s="184"/>
      <c r="AJ183" s="217"/>
    </row>
    <row r="184" spans="2:36" s="187" customFormat="1" ht="15">
      <c r="B184" s="184"/>
      <c r="C184" s="186"/>
      <c r="D184" s="186"/>
      <c r="H184" s="226"/>
      <c r="I184" s="227"/>
      <c r="J184" s="228"/>
      <c r="K184" s="229"/>
      <c r="M184" s="184"/>
      <c r="O184" s="184"/>
      <c r="R184" s="217"/>
      <c r="T184" s="184"/>
      <c r="U184" s="186"/>
      <c r="V184" s="186"/>
      <c r="Z184" s="226"/>
      <c r="AA184" s="227"/>
      <c r="AB184" s="228"/>
      <c r="AC184" s="229"/>
      <c r="AE184" s="184"/>
      <c r="AG184" s="184"/>
      <c r="AJ184" s="217"/>
    </row>
    <row r="185" spans="2:36" s="187" customFormat="1" ht="15">
      <c r="B185" s="184"/>
      <c r="C185" s="186"/>
      <c r="D185" s="186"/>
      <c r="H185" s="226"/>
      <c r="I185" s="227"/>
      <c r="J185" s="228"/>
      <c r="K185" s="229"/>
      <c r="M185" s="184"/>
      <c r="O185" s="184"/>
      <c r="R185" s="217"/>
      <c r="T185" s="184"/>
      <c r="U185" s="186"/>
      <c r="V185" s="186"/>
      <c r="Z185" s="226"/>
      <c r="AA185" s="227"/>
      <c r="AB185" s="228"/>
      <c r="AC185" s="229"/>
      <c r="AE185" s="184"/>
      <c r="AG185" s="184"/>
      <c r="AJ185" s="217"/>
    </row>
    <row r="186" spans="2:36" s="187" customFormat="1" ht="15">
      <c r="B186" s="184"/>
      <c r="C186" s="186"/>
      <c r="D186" s="186"/>
      <c r="H186" s="226"/>
      <c r="I186" s="227"/>
      <c r="J186" s="228"/>
      <c r="K186" s="229"/>
      <c r="M186" s="184"/>
      <c r="O186" s="184"/>
      <c r="R186" s="217"/>
      <c r="T186" s="184"/>
      <c r="U186" s="186"/>
      <c r="V186" s="186"/>
      <c r="Z186" s="226"/>
      <c r="AA186" s="227"/>
      <c r="AB186" s="228"/>
      <c r="AC186" s="229"/>
      <c r="AE186" s="184"/>
      <c r="AG186" s="184"/>
      <c r="AJ186" s="217"/>
    </row>
    <row r="187" spans="2:36" s="187" customFormat="1" ht="15">
      <c r="B187" s="184"/>
      <c r="C187" s="186"/>
      <c r="D187" s="186"/>
      <c r="H187" s="226"/>
      <c r="I187" s="227"/>
      <c r="J187" s="228"/>
      <c r="K187" s="229"/>
      <c r="M187" s="184"/>
      <c r="O187" s="184"/>
      <c r="R187" s="217"/>
      <c r="T187" s="184"/>
      <c r="U187" s="186"/>
      <c r="V187" s="186"/>
      <c r="Z187" s="226"/>
      <c r="AA187" s="227"/>
      <c r="AB187" s="228"/>
      <c r="AC187" s="229"/>
      <c r="AE187" s="184"/>
      <c r="AG187" s="184"/>
      <c r="AJ187" s="217"/>
    </row>
    <row r="188" spans="2:36" s="187" customFormat="1" ht="15">
      <c r="B188" s="184"/>
      <c r="C188" s="186"/>
      <c r="D188" s="186"/>
      <c r="H188" s="226"/>
      <c r="I188" s="227"/>
      <c r="J188" s="228"/>
      <c r="K188" s="229"/>
      <c r="M188" s="184"/>
      <c r="O188" s="184"/>
      <c r="R188" s="217"/>
      <c r="T188" s="184"/>
      <c r="U188" s="186"/>
      <c r="V188" s="186"/>
      <c r="Z188" s="226"/>
      <c r="AA188" s="227"/>
      <c r="AB188" s="228"/>
      <c r="AC188" s="229"/>
      <c r="AE188" s="184"/>
      <c r="AG188" s="184"/>
      <c r="AJ188" s="217"/>
    </row>
    <row r="189" spans="2:36" s="187" customFormat="1" ht="15">
      <c r="B189" s="184"/>
      <c r="C189" s="186"/>
      <c r="D189" s="186"/>
      <c r="H189" s="226"/>
      <c r="I189" s="227"/>
      <c r="J189" s="228"/>
      <c r="K189" s="229"/>
      <c r="M189" s="184"/>
      <c r="O189" s="184"/>
      <c r="R189" s="217"/>
      <c r="T189" s="184"/>
      <c r="U189" s="186"/>
      <c r="V189" s="186"/>
      <c r="Z189" s="226"/>
      <c r="AA189" s="227"/>
      <c r="AB189" s="228"/>
      <c r="AC189" s="229"/>
      <c r="AE189" s="184"/>
      <c r="AG189" s="184"/>
      <c r="AJ189" s="217"/>
    </row>
    <row r="190" spans="2:36" s="187" customFormat="1" ht="15">
      <c r="B190" s="184"/>
      <c r="C190" s="186"/>
      <c r="D190" s="186"/>
      <c r="H190" s="226"/>
      <c r="I190" s="227"/>
      <c r="J190" s="228"/>
      <c r="K190" s="229"/>
      <c r="M190" s="184"/>
      <c r="O190" s="184"/>
      <c r="R190" s="217"/>
      <c r="T190" s="184"/>
      <c r="U190" s="186"/>
      <c r="V190" s="186"/>
      <c r="Z190" s="226"/>
      <c r="AA190" s="227"/>
      <c r="AB190" s="228"/>
      <c r="AC190" s="229"/>
      <c r="AE190" s="184"/>
      <c r="AG190" s="184"/>
      <c r="AJ190" s="217"/>
    </row>
    <row r="191" spans="2:36" s="187" customFormat="1" ht="15">
      <c r="B191" s="184"/>
      <c r="C191" s="186"/>
      <c r="D191" s="186"/>
      <c r="H191" s="226"/>
      <c r="I191" s="227"/>
      <c r="J191" s="228"/>
      <c r="K191" s="229"/>
      <c r="M191" s="184"/>
      <c r="O191" s="184"/>
      <c r="R191" s="217"/>
      <c r="T191" s="184"/>
      <c r="U191" s="186"/>
      <c r="V191" s="186"/>
      <c r="Z191" s="226"/>
      <c r="AA191" s="227"/>
      <c r="AB191" s="228"/>
      <c r="AC191" s="229"/>
      <c r="AE191" s="184"/>
      <c r="AG191" s="184"/>
      <c r="AJ191" s="217"/>
    </row>
    <row r="192" spans="2:36" s="187" customFormat="1" ht="15">
      <c r="B192" s="184"/>
      <c r="C192" s="186"/>
      <c r="D192" s="186"/>
      <c r="H192" s="226"/>
      <c r="I192" s="227"/>
      <c r="J192" s="228"/>
      <c r="K192" s="229"/>
      <c r="M192" s="184"/>
      <c r="O192" s="184"/>
      <c r="R192" s="217"/>
      <c r="T192" s="184"/>
      <c r="U192" s="186"/>
      <c r="V192" s="186"/>
      <c r="Z192" s="226"/>
      <c r="AA192" s="227"/>
      <c r="AB192" s="228"/>
      <c r="AC192" s="229"/>
      <c r="AE192" s="184"/>
      <c r="AG192" s="184"/>
      <c r="AJ192" s="217"/>
    </row>
    <row r="193" spans="2:36" s="187" customFormat="1" ht="15">
      <c r="B193" s="184"/>
      <c r="C193" s="186"/>
      <c r="D193" s="186"/>
      <c r="H193" s="226"/>
      <c r="I193" s="227"/>
      <c r="J193" s="228"/>
      <c r="K193" s="229"/>
      <c r="M193" s="184"/>
      <c r="O193" s="184"/>
      <c r="R193" s="217"/>
      <c r="T193" s="184"/>
      <c r="U193" s="186"/>
      <c r="V193" s="186"/>
      <c r="Z193" s="226"/>
      <c r="AA193" s="227"/>
      <c r="AB193" s="228"/>
      <c r="AC193" s="229"/>
      <c r="AE193" s="184"/>
      <c r="AG193" s="184"/>
      <c r="AJ193" s="217"/>
    </row>
    <row r="194" spans="2:36" s="187" customFormat="1" ht="15">
      <c r="B194" s="184"/>
      <c r="C194" s="186"/>
      <c r="D194" s="186"/>
      <c r="H194" s="226"/>
      <c r="I194" s="227"/>
      <c r="J194" s="228"/>
      <c r="K194" s="229"/>
      <c r="M194" s="184"/>
      <c r="O194" s="184"/>
      <c r="R194" s="217"/>
      <c r="T194" s="184"/>
      <c r="U194" s="186"/>
      <c r="V194" s="186"/>
      <c r="Z194" s="226"/>
      <c r="AA194" s="227"/>
      <c r="AB194" s="228"/>
      <c r="AC194" s="229"/>
      <c r="AE194" s="184"/>
      <c r="AG194" s="184"/>
      <c r="AJ194" s="217"/>
    </row>
    <row r="195" spans="2:36" s="187" customFormat="1" ht="15">
      <c r="B195" s="184"/>
      <c r="C195" s="186"/>
      <c r="D195" s="186"/>
      <c r="H195" s="226"/>
      <c r="I195" s="227"/>
      <c r="J195" s="228"/>
      <c r="K195" s="229"/>
      <c r="M195" s="184"/>
      <c r="O195" s="184"/>
      <c r="R195" s="217"/>
      <c r="T195" s="184"/>
      <c r="U195" s="186"/>
      <c r="V195" s="186"/>
      <c r="Z195" s="226"/>
      <c r="AA195" s="227"/>
      <c r="AB195" s="228"/>
      <c r="AC195" s="229"/>
      <c r="AE195" s="184"/>
      <c r="AG195" s="184"/>
      <c r="AJ195" s="217"/>
    </row>
    <row r="196" spans="2:36" s="187" customFormat="1" ht="15">
      <c r="B196" s="184"/>
      <c r="C196" s="186"/>
      <c r="D196" s="186"/>
      <c r="H196" s="226"/>
      <c r="I196" s="227"/>
      <c r="J196" s="228"/>
      <c r="K196" s="229"/>
      <c r="M196" s="184"/>
      <c r="O196" s="184"/>
      <c r="R196" s="217"/>
      <c r="T196" s="184"/>
      <c r="U196" s="186"/>
      <c r="V196" s="186"/>
      <c r="Z196" s="226"/>
      <c r="AA196" s="227"/>
      <c r="AB196" s="228"/>
      <c r="AC196" s="229"/>
      <c r="AE196" s="184"/>
      <c r="AG196" s="184"/>
      <c r="AJ196" s="217"/>
    </row>
    <row r="197" spans="2:36" s="187" customFormat="1" ht="15">
      <c r="B197" s="184"/>
      <c r="C197" s="186"/>
      <c r="D197" s="186"/>
      <c r="H197" s="226"/>
      <c r="I197" s="227"/>
      <c r="J197" s="228"/>
      <c r="K197" s="229"/>
      <c r="M197" s="184"/>
      <c r="O197" s="184"/>
      <c r="R197" s="217"/>
      <c r="T197" s="184"/>
      <c r="U197" s="186"/>
      <c r="V197" s="186"/>
      <c r="Z197" s="226"/>
      <c r="AA197" s="227"/>
      <c r="AB197" s="228"/>
      <c r="AC197" s="229"/>
      <c r="AE197" s="184"/>
      <c r="AG197" s="184"/>
      <c r="AJ197" s="217"/>
    </row>
    <row r="198" spans="2:36" s="187" customFormat="1" ht="15">
      <c r="B198" s="184"/>
      <c r="C198" s="186"/>
      <c r="D198" s="186"/>
      <c r="H198" s="226"/>
      <c r="I198" s="227"/>
      <c r="J198" s="228"/>
      <c r="K198" s="229"/>
      <c r="M198" s="184"/>
      <c r="O198" s="184"/>
      <c r="R198" s="217"/>
      <c r="T198" s="184"/>
      <c r="U198" s="186"/>
      <c r="V198" s="186"/>
      <c r="Z198" s="226"/>
      <c r="AA198" s="227"/>
      <c r="AB198" s="228"/>
      <c r="AC198" s="229"/>
      <c r="AE198" s="184"/>
      <c r="AG198" s="184"/>
      <c r="AJ198" s="217"/>
    </row>
    <row r="199" spans="2:36" s="187" customFormat="1" ht="15">
      <c r="B199" s="184"/>
      <c r="C199" s="186"/>
      <c r="D199" s="186"/>
      <c r="H199" s="226"/>
      <c r="I199" s="227"/>
      <c r="J199" s="228"/>
      <c r="K199" s="229"/>
      <c r="M199" s="184"/>
      <c r="O199" s="184"/>
      <c r="R199" s="217"/>
      <c r="T199" s="184"/>
      <c r="U199" s="186"/>
      <c r="V199" s="186"/>
      <c r="Z199" s="226"/>
      <c r="AA199" s="227"/>
      <c r="AB199" s="228"/>
      <c r="AC199" s="229"/>
      <c r="AE199" s="184"/>
      <c r="AG199" s="184"/>
      <c r="AJ199" s="217"/>
    </row>
    <row r="200" spans="2:36" s="187" customFormat="1" ht="15">
      <c r="B200" s="184"/>
      <c r="C200" s="186"/>
      <c r="D200" s="186"/>
      <c r="H200" s="226"/>
      <c r="I200" s="227"/>
      <c r="J200" s="228"/>
      <c r="K200" s="229"/>
      <c r="M200" s="184"/>
      <c r="O200" s="184"/>
      <c r="R200" s="217"/>
      <c r="T200" s="184"/>
      <c r="U200" s="186"/>
      <c r="V200" s="186"/>
      <c r="Z200" s="226"/>
      <c r="AA200" s="227"/>
      <c r="AB200" s="228"/>
      <c r="AC200" s="229"/>
      <c r="AE200" s="184"/>
      <c r="AG200" s="184"/>
      <c r="AJ200" s="217"/>
    </row>
    <row r="201" spans="2:36" s="187" customFormat="1" ht="15">
      <c r="B201" s="184"/>
      <c r="C201" s="186"/>
      <c r="D201" s="186"/>
      <c r="H201" s="226"/>
      <c r="I201" s="227"/>
      <c r="J201" s="228"/>
      <c r="K201" s="229"/>
      <c r="M201" s="184"/>
      <c r="O201" s="184"/>
      <c r="R201" s="217"/>
      <c r="T201" s="184"/>
      <c r="U201" s="186"/>
      <c r="V201" s="186"/>
      <c r="Z201" s="226"/>
      <c r="AA201" s="227"/>
      <c r="AB201" s="228"/>
      <c r="AC201" s="229"/>
      <c r="AE201" s="184"/>
      <c r="AG201" s="184"/>
      <c r="AJ201" s="217"/>
    </row>
    <row r="202" spans="2:36" s="187" customFormat="1" ht="15">
      <c r="B202" s="184"/>
      <c r="C202" s="186"/>
      <c r="D202" s="186"/>
      <c r="H202" s="226"/>
      <c r="I202" s="227"/>
      <c r="J202" s="228"/>
      <c r="K202" s="229"/>
      <c r="M202" s="184"/>
      <c r="O202" s="184"/>
      <c r="R202" s="217"/>
      <c r="T202" s="184"/>
      <c r="U202" s="186"/>
      <c r="V202" s="186"/>
      <c r="Z202" s="226"/>
      <c r="AA202" s="227"/>
      <c r="AB202" s="228"/>
      <c r="AC202" s="229"/>
      <c r="AE202" s="184"/>
      <c r="AG202" s="184"/>
      <c r="AJ202" s="217"/>
    </row>
    <row r="203" spans="2:36" s="187" customFormat="1" ht="15">
      <c r="B203" s="184"/>
      <c r="C203" s="186"/>
      <c r="D203" s="186"/>
      <c r="H203" s="226"/>
      <c r="I203" s="227"/>
      <c r="J203" s="228"/>
      <c r="K203" s="229"/>
      <c r="M203" s="184"/>
      <c r="O203" s="184"/>
      <c r="R203" s="217"/>
      <c r="T203" s="184"/>
      <c r="U203" s="186"/>
      <c r="V203" s="186"/>
      <c r="Z203" s="226"/>
      <c r="AA203" s="227"/>
      <c r="AB203" s="228"/>
      <c r="AC203" s="229"/>
      <c r="AE203" s="184"/>
      <c r="AG203" s="184"/>
      <c r="AJ203" s="217"/>
    </row>
    <row r="204" spans="2:36" s="187" customFormat="1" ht="15">
      <c r="B204" s="184"/>
      <c r="C204" s="186"/>
      <c r="D204" s="186"/>
      <c r="H204" s="226"/>
      <c r="I204" s="227"/>
      <c r="J204" s="228"/>
      <c r="K204" s="229"/>
      <c r="M204" s="184"/>
      <c r="O204" s="184"/>
      <c r="R204" s="217"/>
      <c r="T204" s="184"/>
      <c r="U204" s="186"/>
      <c r="V204" s="186"/>
      <c r="Z204" s="226"/>
      <c r="AA204" s="227"/>
      <c r="AB204" s="228"/>
      <c r="AC204" s="229"/>
      <c r="AE204" s="184"/>
      <c r="AG204" s="184"/>
      <c r="AJ204" s="217"/>
    </row>
    <row r="205" spans="2:36" s="187" customFormat="1" ht="15">
      <c r="B205" s="184"/>
      <c r="C205" s="186"/>
      <c r="D205" s="186"/>
      <c r="H205" s="226"/>
      <c r="I205" s="227"/>
      <c r="J205" s="228"/>
      <c r="K205" s="229"/>
      <c r="M205" s="184"/>
      <c r="O205" s="184"/>
      <c r="R205" s="217"/>
      <c r="T205" s="184"/>
      <c r="U205" s="186"/>
      <c r="V205" s="186"/>
      <c r="Z205" s="226"/>
      <c r="AA205" s="227"/>
      <c r="AB205" s="228"/>
      <c r="AC205" s="229"/>
      <c r="AE205" s="184"/>
      <c r="AG205" s="184"/>
      <c r="AJ205" s="217"/>
    </row>
    <row r="206" spans="2:36" s="187" customFormat="1" ht="15">
      <c r="B206" s="184"/>
      <c r="C206" s="186"/>
      <c r="D206" s="186"/>
      <c r="H206" s="226"/>
      <c r="I206" s="227"/>
      <c r="J206" s="228"/>
      <c r="K206" s="229"/>
      <c r="M206" s="184"/>
      <c r="O206" s="184"/>
      <c r="R206" s="217"/>
      <c r="T206" s="184"/>
      <c r="U206" s="186"/>
      <c r="V206" s="186"/>
      <c r="Z206" s="226"/>
      <c r="AA206" s="227"/>
      <c r="AB206" s="228"/>
      <c r="AC206" s="229"/>
      <c r="AE206" s="184"/>
      <c r="AG206" s="184"/>
      <c r="AJ206" s="217"/>
    </row>
    <row r="207" spans="2:36" s="187" customFormat="1" ht="15">
      <c r="B207" s="184"/>
      <c r="C207" s="186"/>
      <c r="D207" s="186"/>
      <c r="H207" s="226"/>
      <c r="I207" s="227"/>
      <c r="J207" s="228"/>
      <c r="K207" s="229"/>
      <c r="M207" s="184"/>
      <c r="O207" s="184"/>
      <c r="R207" s="217"/>
      <c r="T207" s="184"/>
      <c r="U207" s="186"/>
      <c r="V207" s="186"/>
      <c r="Z207" s="226"/>
      <c r="AA207" s="227"/>
      <c r="AB207" s="228"/>
      <c r="AC207" s="229"/>
      <c r="AE207" s="184"/>
      <c r="AG207" s="184"/>
      <c r="AJ207" s="217"/>
    </row>
    <row r="208" spans="2:36" s="187" customFormat="1" ht="15">
      <c r="B208" s="184"/>
      <c r="C208" s="186"/>
      <c r="D208" s="186"/>
      <c r="H208" s="226"/>
      <c r="I208" s="227"/>
      <c r="J208" s="228"/>
      <c r="K208" s="229"/>
      <c r="M208" s="184"/>
      <c r="O208" s="184"/>
      <c r="R208" s="217"/>
      <c r="T208" s="184"/>
      <c r="U208" s="186"/>
      <c r="V208" s="186"/>
      <c r="Z208" s="226"/>
      <c r="AA208" s="227"/>
      <c r="AB208" s="228"/>
      <c r="AC208" s="229"/>
      <c r="AE208" s="184"/>
      <c r="AG208" s="184"/>
      <c r="AJ208" s="217"/>
    </row>
    <row r="209" spans="2:36" s="187" customFormat="1" ht="15">
      <c r="B209" s="184"/>
      <c r="C209" s="186"/>
      <c r="D209" s="186"/>
      <c r="H209" s="226"/>
      <c r="I209" s="227"/>
      <c r="J209" s="228"/>
      <c r="K209" s="229"/>
      <c r="M209" s="184"/>
      <c r="O209" s="184"/>
      <c r="R209" s="217"/>
      <c r="T209" s="184"/>
      <c r="U209" s="186"/>
      <c r="V209" s="186"/>
      <c r="Z209" s="226"/>
      <c r="AA209" s="227"/>
      <c r="AB209" s="228"/>
      <c r="AC209" s="229"/>
      <c r="AE209" s="184"/>
      <c r="AG209" s="184"/>
      <c r="AJ209" s="217"/>
    </row>
    <row r="210" spans="2:36" s="187" customFormat="1" ht="15">
      <c r="B210" s="184"/>
      <c r="C210" s="186"/>
      <c r="D210" s="186"/>
      <c r="H210" s="226"/>
      <c r="I210" s="227"/>
      <c r="J210" s="228"/>
      <c r="K210" s="229"/>
      <c r="M210" s="184"/>
      <c r="O210" s="184"/>
      <c r="R210" s="217"/>
      <c r="T210" s="184"/>
      <c r="U210" s="186"/>
      <c r="V210" s="186"/>
      <c r="Z210" s="226"/>
      <c r="AA210" s="227"/>
      <c r="AB210" s="228"/>
      <c r="AC210" s="229"/>
      <c r="AE210" s="184"/>
      <c r="AG210" s="184"/>
      <c r="AJ210" s="217"/>
    </row>
    <row r="211" spans="2:36" s="187" customFormat="1" ht="15">
      <c r="B211" s="184"/>
      <c r="C211" s="186"/>
      <c r="D211" s="186"/>
      <c r="H211" s="226"/>
      <c r="I211" s="227"/>
      <c r="J211" s="228"/>
      <c r="K211" s="229"/>
      <c r="M211" s="184"/>
      <c r="O211" s="184"/>
      <c r="R211" s="217"/>
      <c r="T211" s="184"/>
      <c r="U211" s="186"/>
      <c r="V211" s="186"/>
      <c r="Z211" s="226"/>
      <c r="AA211" s="227"/>
      <c r="AB211" s="228"/>
      <c r="AC211" s="229"/>
      <c r="AE211" s="184"/>
      <c r="AG211" s="184"/>
      <c r="AJ211" s="217"/>
    </row>
    <row r="212" spans="2:36" s="187" customFormat="1" ht="15">
      <c r="B212" s="184"/>
      <c r="C212" s="186"/>
      <c r="D212" s="186"/>
      <c r="H212" s="226"/>
      <c r="I212" s="227"/>
      <c r="J212" s="228"/>
      <c r="K212" s="229"/>
      <c r="M212" s="184"/>
      <c r="O212" s="184"/>
      <c r="R212" s="217"/>
      <c r="T212" s="184"/>
      <c r="U212" s="186"/>
      <c r="V212" s="186"/>
      <c r="Z212" s="226"/>
      <c r="AA212" s="227"/>
      <c r="AB212" s="228"/>
      <c r="AC212" s="229"/>
      <c r="AE212" s="184"/>
      <c r="AG212" s="184"/>
      <c r="AJ212" s="217"/>
    </row>
    <row r="213" spans="2:36" s="187" customFormat="1" ht="15">
      <c r="B213" s="184"/>
      <c r="C213" s="186"/>
      <c r="D213" s="186"/>
      <c r="H213" s="226"/>
      <c r="I213" s="227"/>
      <c r="J213" s="228"/>
      <c r="K213" s="229"/>
      <c r="M213" s="184"/>
      <c r="O213" s="184"/>
      <c r="R213" s="217"/>
      <c r="T213" s="184"/>
      <c r="U213" s="186"/>
      <c r="V213" s="186"/>
      <c r="Z213" s="226"/>
      <c r="AA213" s="227"/>
      <c r="AB213" s="228"/>
      <c r="AC213" s="229"/>
      <c r="AE213" s="184"/>
      <c r="AG213" s="184"/>
      <c r="AJ213" s="217"/>
    </row>
    <row r="214" spans="2:36" s="187" customFormat="1" ht="15">
      <c r="B214" s="184"/>
      <c r="C214" s="186"/>
      <c r="D214" s="186"/>
      <c r="H214" s="226"/>
      <c r="I214" s="227"/>
      <c r="J214" s="228"/>
      <c r="K214" s="229"/>
      <c r="M214" s="184"/>
      <c r="O214" s="184"/>
      <c r="R214" s="217"/>
      <c r="T214" s="184"/>
      <c r="U214" s="186"/>
      <c r="V214" s="186"/>
      <c r="Z214" s="226"/>
      <c r="AA214" s="227"/>
      <c r="AB214" s="228"/>
      <c r="AC214" s="229"/>
      <c r="AE214" s="184"/>
      <c r="AG214" s="184"/>
      <c r="AJ214" s="217"/>
    </row>
    <row r="215" spans="2:36" s="187" customFormat="1" ht="15">
      <c r="B215" s="184"/>
      <c r="C215" s="186"/>
      <c r="D215" s="186"/>
      <c r="H215" s="226"/>
      <c r="I215" s="227"/>
      <c r="J215" s="228"/>
      <c r="K215" s="229"/>
      <c r="M215" s="184"/>
      <c r="O215" s="184"/>
      <c r="R215" s="217"/>
      <c r="T215" s="184"/>
      <c r="U215" s="186"/>
      <c r="V215" s="186"/>
      <c r="Z215" s="226"/>
      <c r="AA215" s="227"/>
      <c r="AB215" s="228"/>
      <c r="AC215" s="229"/>
      <c r="AE215" s="184"/>
      <c r="AG215" s="184"/>
      <c r="AJ215" s="217"/>
    </row>
    <row r="216" spans="2:36" s="187" customFormat="1" ht="15">
      <c r="B216" s="184"/>
      <c r="C216" s="186"/>
      <c r="D216" s="186"/>
      <c r="H216" s="226"/>
      <c r="I216" s="227"/>
      <c r="J216" s="228"/>
      <c r="K216" s="229"/>
      <c r="M216" s="184"/>
      <c r="O216" s="184"/>
      <c r="R216" s="217"/>
      <c r="T216" s="184"/>
      <c r="U216" s="186"/>
      <c r="V216" s="186"/>
      <c r="Z216" s="226"/>
      <c r="AA216" s="227"/>
      <c r="AB216" s="228"/>
      <c r="AC216" s="229"/>
      <c r="AE216" s="184"/>
      <c r="AG216" s="184"/>
      <c r="AJ216" s="217"/>
    </row>
    <row r="217" spans="2:36" s="187" customFormat="1" ht="15">
      <c r="B217" s="184"/>
      <c r="C217" s="186"/>
      <c r="D217" s="186"/>
      <c r="H217" s="226"/>
      <c r="I217" s="227"/>
      <c r="J217" s="228"/>
      <c r="K217" s="229"/>
      <c r="M217" s="184"/>
      <c r="O217" s="184"/>
      <c r="R217" s="217"/>
      <c r="T217" s="184"/>
      <c r="U217" s="186"/>
      <c r="V217" s="186"/>
      <c r="Z217" s="226"/>
      <c r="AA217" s="227"/>
      <c r="AB217" s="228"/>
      <c r="AC217" s="229"/>
      <c r="AE217" s="184"/>
      <c r="AG217" s="184"/>
      <c r="AJ217" s="217"/>
    </row>
    <row r="218" spans="2:36" s="187" customFormat="1" ht="15">
      <c r="B218" s="184"/>
      <c r="C218" s="186"/>
      <c r="D218" s="186"/>
      <c r="H218" s="230"/>
      <c r="I218" s="231"/>
      <c r="J218" s="228"/>
      <c r="K218" s="229"/>
      <c r="M218" s="184"/>
      <c r="O218" s="184"/>
      <c r="R218" s="217"/>
      <c r="T218" s="184"/>
      <c r="U218" s="186"/>
      <c r="V218" s="186"/>
      <c r="Z218" s="230"/>
      <c r="AA218" s="231"/>
      <c r="AB218" s="228"/>
      <c r="AC218" s="229"/>
      <c r="AE218" s="184"/>
      <c r="AG218" s="184"/>
      <c r="AJ218" s="217"/>
    </row>
    <row r="219" spans="2:36" s="187" customFormat="1" ht="15">
      <c r="B219" s="184"/>
      <c r="C219" s="186"/>
      <c r="D219" s="186"/>
      <c r="H219" s="230"/>
      <c r="I219" s="231"/>
      <c r="J219" s="228"/>
      <c r="K219" s="229"/>
      <c r="M219" s="184"/>
      <c r="O219" s="184"/>
      <c r="R219" s="217"/>
      <c r="T219" s="184"/>
      <c r="U219" s="186"/>
      <c r="V219" s="186"/>
      <c r="Z219" s="230"/>
      <c r="AA219" s="231"/>
      <c r="AB219" s="228"/>
      <c r="AC219" s="229"/>
      <c r="AE219" s="184"/>
      <c r="AG219" s="184"/>
      <c r="AJ219" s="217"/>
    </row>
    <row r="220" spans="2:36" s="187" customFormat="1" ht="15">
      <c r="B220" s="184"/>
      <c r="C220" s="186"/>
      <c r="D220" s="186"/>
      <c r="H220" s="230"/>
      <c r="I220" s="231"/>
      <c r="J220" s="228"/>
      <c r="K220" s="229"/>
      <c r="M220" s="184"/>
      <c r="O220" s="184"/>
      <c r="R220" s="217"/>
      <c r="T220" s="184"/>
      <c r="U220" s="186"/>
      <c r="V220" s="186"/>
      <c r="Z220" s="230"/>
      <c r="AA220" s="231"/>
      <c r="AB220" s="228"/>
      <c r="AC220" s="229"/>
      <c r="AE220" s="184"/>
      <c r="AG220" s="184"/>
      <c r="AJ220" s="217"/>
    </row>
    <row r="221" spans="2:36" s="187" customFormat="1" ht="15">
      <c r="B221" s="184"/>
      <c r="C221" s="186"/>
      <c r="D221" s="186"/>
      <c r="H221" s="230"/>
      <c r="I221" s="231"/>
      <c r="J221" s="228"/>
      <c r="K221" s="229"/>
      <c r="M221" s="184"/>
      <c r="O221" s="184"/>
      <c r="R221" s="217"/>
      <c r="T221" s="184"/>
      <c r="U221" s="186"/>
      <c r="V221" s="186"/>
      <c r="Z221" s="230"/>
      <c r="AA221" s="231"/>
      <c r="AB221" s="228"/>
      <c r="AC221" s="229"/>
      <c r="AE221" s="184"/>
      <c r="AG221" s="184"/>
      <c r="AJ221" s="217"/>
    </row>
    <row r="222" spans="2:36" s="187" customFormat="1" ht="15">
      <c r="B222" s="184"/>
      <c r="C222" s="186"/>
      <c r="D222" s="186"/>
      <c r="H222" s="230"/>
      <c r="I222" s="231"/>
      <c r="J222" s="228"/>
      <c r="K222" s="229"/>
      <c r="M222" s="184"/>
      <c r="O222" s="184"/>
      <c r="R222" s="217"/>
      <c r="T222" s="184"/>
      <c r="U222" s="186"/>
      <c r="V222" s="186"/>
      <c r="Z222" s="230"/>
      <c r="AA222" s="231"/>
      <c r="AB222" s="228"/>
      <c r="AC222" s="229"/>
      <c r="AE222" s="184"/>
      <c r="AG222" s="184"/>
      <c r="AJ222" s="217"/>
    </row>
    <row r="223" spans="2:36" s="187" customFormat="1" ht="15">
      <c r="B223" s="184"/>
      <c r="C223" s="186"/>
      <c r="D223" s="186"/>
      <c r="H223" s="230"/>
      <c r="I223" s="231"/>
      <c r="J223" s="228"/>
      <c r="K223" s="229"/>
      <c r="M223" s="184"/>
      <c r="O223" s="184"/>
      <c r="R223" s="217"/>
      <c r="T223" s="184"/>
      <c r="U223" s="186"/>
      <c r="V223" s="186"/>
      <c r="Z223" s="230"/>
      <c r="AA223" s="231"/>
      <c r="AB223" s="228"/>
      <c r="AC223" s="229"/>
      <c r="AE223" s="184"/>
      <c r="AG223" s="184"/>
      <c r="AJ223" s="217"/>
    </row>
    <row r="224" spans="2:36" s="187" customFormat="1" ht="15">
      <c r="B224" s="184"/>
      <c r="C224" s="186"/>
      <c r="D224" s="186"/>
      <c r="H224" s="230"/>
      <c r="I224" s="231"/>
      <c r="J224" s="228"/>
      <c r="K224" s="229"/>
      <c r="M224" s="184"/>
      <c r="O224" s="184"/>
      <c r="R224" s="217"/>
      <c r="T224" s="184"/>
      <c r="U224" s="186"/>
      <c r="V224" s="186"/>
      <c r="Z224" s="230"/>
      <c r="AA224" s="231"/>
      <c r="AB224" s="228"/>
      <c r="AC224" s="229"/>
      <c r="AE224" s="184"/>
      <c r="AG224" s="184"/>
      <c r="AJ224" s="217"/>
    </row>
    <row r="225" spans="2:36" s="187" customFormat="1" ht="15">
      <c r="B225" s="184"/>
      <c r="C225" s="186"/>
      <c r="D225" s="186"/>
      <c r="H225" s="230"/>
      <c r="I225" s="231"/>
      <c r="J225" s="228"/>
      <c r="K225" s="229"/>
      <c r="M225" s="184"/>
      <c r="O225" s="184"/>
      <c r="R225" s="217"/>
      <c r="T225" s="184"/>
      <c r="U225" s="186"/>
      <c r="V225" s="186"/>
      <c r="Z225" s="230"/>
      <c r="AA225" s="231"/>
      <c r="AB225" s="228"/>
      <c r="AC225" s="229"/>
      <c r="AE225" s="184"/>
      <c r="AG225" s="184"/>
      <c r="AJ225" s="217"/>
    </row>
    <row r="226" spans="2:36" s="187" customFormat="1" ht="15">
      <c r="B226" s="184"/>
      <c r="C226" s="186"/>
      <c r="D226" s="186"/>
      <c r="H226" s="230"/>
      <c r="I226" s="231"/>
      <c r="J226" s="228"/>
      <c r="K226" s="229"/>
      <c r="M226" s="184"/>
      <c r="O226" s="184"/>
      <c r="R226" s="217"/>
      <c r="T226" s="184"/>
      <c r="U226" s="186"/>
      <c r="V226" s="186"/>
      <c r="Z226" s="230"/>
      <c r="AA226" s="231"/>
      <c r="AB226" s="228"/>
      <c r="AC226" s="229"/>
      <c r="AE226" s="184"/>
      <c r="AG226" s="184"/>
      <c r="AJ226" s="217"/>
    </row>
    <row r="227" spans="2:36" s="187" customFormat="1" ht="15">
      <c r="B227" s="184"/>
      <c r="C227" s="186"/>
      <c r="D227" s="186"/>
      <c r="H227" s="230"/>
      <c r="I227" s="231"/>
      <c r="J227" s="228"/>
      <c r="K227" s="229"/>
      <c r="M227" s="184"/>
      <c r="O227" s="184"/>
      <c r="R227" s="217"/>
      <c r="T227" s="184"/>
      <c r="U227" s="186"/>
      <c r="V227" s="186"/>
      <c r="Z227" s="230"/>
      <c r="AA227" s="231"/>
      <c r="AB227" s="228"/>
      <c r="AC227" s="229"/>
      <c r="AE227" s="184"/>
      <c r="AG227" s="184"/>
      <c r="AJ227" s="217"/>
    </row>
    <row r="228" spans="2:36" s="187" customFormat="1" ht="15">
      <c r="B228" s="184"/>
      <c r="C228" s="186"/>
      <c r="D228" s="186"/>
      <c r="H228" s="230"/>
      <c r="I228" s="231"/>
      <c r="J228" s="228"/>
      <c r="K228" s="229"/>
      <c r="M228" s="184"/>
      <c r="O228" s="184"/>
      <c r="R228" s="217"/>
      <c r="T228" s="184"/>
      <c r="U228" s="186"/>
      <c r="V228" s="186"/>
      <c r="Z228" s="230"/>
      <c r="AA228" s="231"/>
      <c r="AB228" s="228"/>
      <c r="AC228" s="229"/>
      <c r="AE228" s="184"/>
      <c r="AG228" s="184"/>
      <c r="AJ228" s="217"/>
    </row>
    <row r="229" spans="2:36" s="187" customFormat="1" ht="15">
      <c r="B229" s="184"/>
      <c r="C229" s="186"/>
      <c r="D229" s="186"/>
      <c r="H229" s="230"/>
      <c r="I229" s="231"/>
      <c r="J229" s="228"/>
      <c r="K229" s="229"/>
      <c r="M229" s="184"/>
      <c r="O229" s="184"/>
      <c r="R229" s="217"/>
      <c r="T229" s="184"/>
      <c r="U229" s="186"/>
      <c r="V229" s="186"/>
      <c r="Z229" s="230"/>
      <c r="AA229" s="231"/>
      <c r="AB229" s="228"/>
      <c r="AC229" s="229"/>
      <c r="AE229" s="184"/>
      <c r="AG229" s="184"/>
      <c r="AJ229" s="217"/>
    </row>
    <row r="230" spans="2:36" s="187" customFormat="1" ht="15">
      <c r="B230" s="184"/>
      <c r="C230" s="186"/>
      <c r="D230" s="186"/>
      <c r="H230" s="230"/>
      <c r="I230" s="231"/>
      <c r="J230" s="228"/>
      <c r="K230" s="229"/>
      <c r="M230" s="184"/>
      <c r="O230" s="184"/>
      <c r="R230" s="217"/>
      <c r="T230" s="184"/>
      <c r="U230" s="186"/>
      <c r="V230" s="186"/>
      <c r="Z230" s="230"/>
      <c r="AA230" s="231"/>
      <c r="AB230" s="228"/>
      <c r="AC230" s="229"/>
      <c r="AE230" s="184"/>
      <c r="AG230" s="184"/>
      <c r="AJ230" s="217"/>
    </row>
    <row r="231" spans="2:36" s="187" customFormat="1" ht="15">
      <c r="B231" s="184"/>
      <c r="C231" s="186"/>
      <c r="D231" s="186"/>
      <c r="H231" s="230"/>
      <c r="I231" s="231"/>
      <c r="J231" s="228"/>
      <c r="K231" s="229"/>
      <c r="M231" s="184"/>
      <c r="O231" s="184"/>
      <c r="R231" s="217"/>
      <c r="T231" s="184"/>
      <c r="U231" s="186"/>
      <c r="V231" s="186"/>
      <c r="Z231" s="230"/>
      <c r="AA231" s="231"/>
      <c r="AB231" s="228"/>
      <c r="AC231" s="229"/>
      <c r="AE231" s="184"/>
      <c r="AG231" s="184"/>
      <c r="AJ231" s="217"/>
    </row>
    <row r="232" spans="2:36" s="187" customFormat="1" ht="15">
      <c r="B232" s="184"/>
      <c r="C232" s="186"/>
      <c r="D232" s="186"/>
      <c r="H232" s="230"/>
      <c r="I232" s="231"/>
      <c r="J232" s="228"/>
      <c r="K232" s="229"/>
      <c r="M232" s="184"/>
      <c r="O232" s="184"/>
      <c r="R232" s="217"/>
      <c r="T232" s="184"/>
      <c r="U232" s="186"/>
      <c r="V232" s="186"/>
      <c r="Z232" s="230"/>
      <c r="AA232" s="231"/>
      <c r="AB232" s="228"/>
      <c r="AC232" s="229"/>
      <c r="AE232" s="184"/>
      <c r="AG232" s="184"/>
      <c r="AJ232" s="217"/>
    </row>
    <row r="233" spans="2:36" s="187" customFormat="1" ht="15">
      <c r="B233" s="184"/>
      <c r="C233" s="186"/>
      <c r="D233" s="186"/>
      <c r="H233" s="230"/>
      <c r="I233" s="231"/>
      <c r="J233" s="228"/>
      <c r="K233" s="229"/>
      <c r="M233" s="184"/>
      <c r="O233" s="184"/>
      <c r="R233" s="217"/>
      <c r="T233" s="184"/>
      <c r="U233" s="186"/>
      <c r="V233" s="186"/>
      <c r="Z233" s="230"/>
      <c r="AA233" s="231"/>
      <c r="AB233" s="228"/>
      <c r="AC233" s="229"/>
      <c r="AE233" s="184"/>
      <c r="AG233" s="184"/>
      <c r="AJ233" s="217"/>
    </row>
    <row r="234" spans="2:36" s="187" customFormat="1" ht="15">
      <c r="B234" s="184"/>
      <c r="C234" s="186"/>
      <c r="D234" s="186"/>
      <c r="H234" s="230"/>
      <c r="I234" s="231"/>
      <c r="J234" s="228"/>
      <c r="K234" s="229"/>
      <c r="M234" s="184"/>
      <c r="O234" s="184"/>
      <c r="R234" s="217"/>
      <c r="T234" s="184"/>
      <c r="U234" s="186"/>
      <c r="V234" s="186"/>
      <c r="Z234" s="230"/>
      <c r="AA234" s="231"/>
      <c r="AB234" s="228"/>
      <c r="AC234" s="229"/>
      <c r="AE234" s="184"/>
      <c r="AG234" s="184"/>
      <c r="AJ234" s="217"/>
    </row>
    <row r="235" spans="2:36" s="187" customFormat="1" ht="15">
      <c r="B235" s="184"/>
      <c r="C235" s="186"/>
      <c r="D235" s="186"/>
      <c r="H235" s="230"/>
      <c r="I235" s="231"/>
      <c r="J235" s="228"/>
      <c r="K235" s="229"/>
      <c r="M235" s="184"/>
      <c r="O235" s="184"/>
      <c r="R235" s="217"/>
      <c r="T235" s="184"/>
      <c r="U235" s="186"/>
      <c r="V235" s="186"/>
      <c r="Z235" s="230"/>
      <c r="AA235" s="231"/>
      <c r="AB235" s="228"/>
      <c r="AC235" s="229"/>
      <c r="AE235" s="184"/>
      <c r="AG235" s="184"/>
      <c r="AJ235" s="217"/>
    </row>
    <row r="236" spans="2:36" s="187" customFormat="1" ht="15">
      <c r="B236" s="184"/>
      <c r="C236" s="186"/>
      <c r="D236" s="186"/>
      <c r="H236" s="230"/>
      <c r="I236" s="231"/>
      <c r="J236" s="228"/>
      <c r="K236" s="229"/>
      <c r="M236" s="184"/>
      <c r="O236" s="184"/>
      <c r="R236" s="217"/>
      <c r="T236" s="184"/>
      <c r="U236" s="186"/>
      <c r="V236" s="186"/>
      <c r="Z236" s="230"/>
      <c r="AA236" s="231"/>
      <c r="AB236" s="228"/>
      <c r="AC236" s="229"/>
      <c r="AE236" s="184"/>
      <c r="AG236" s="184"/>
      <c r="AJ236" s="217"/>
    </row>
    <row r="237" spans="2:36" s="187" customFormat="1" ht="15">
      <c r="B237" s="184"/>
      <c r="C237" s="186"/>
      <c r="D237" s="186"/>
      <c r="H237" s="230"/>
      <c r="I237" s="231"/>
      <c r="J237" s="228"/>
      <c r="K237" s="229"/>
      <c r="M237" s="184"/>
      <c r="O237" s="184"/>
      <c r="R237" s="217"/>
      <c r="T237" s="184"/>
      <c r="U237" s="186"/>
      <c r="V237" s="186"/>
      <c r="Z237" s="230"/>
      <c r="AA237" s="231"/>
      <c r="AB237" s="228"/>
      <c r="AC237" s="229"/>
      <c r="AE237" s="184"/>
      <c r="AG237" s="184"/>
      <c r="AJ237" s="217"/>
    </row>
    <row r="238" spans="2:36" s="187" customFormat="1" ht="15">
      <c r="B238" s="184"/>
      <c r="C238" s="186"/>
      <c r="D238" s="186"/>
      <c r="H238" s="230"/>
      <c r="I238" s="231"/>
      <c r="J238" s="228"/>
      <c r="K238" s="229"/>
      <c r="M238" s="184"/>
      <c r="O238" s="184"/>
      <c r="R238" s="217"/>
      <c r="T238" s="184"/>
      <c r="U238" s="186"/>
      <c r="V238" s="186"/>
      <c r="Z238" s="230"/>
      <c r="AA238" s="231"/>
      <c r="AB238" s="228"/>
      <c r="AC238" s="229"/>
      <c r="AE238" s="184"/>
      <c r="AG238" s="184"/>
      <c r="AJ238" s="217"/>
    </row>
    <row r="239" spans="2:36" s="187" customFormat="1" ht="15">
      <c r="B239" s="184"/>
      <c r="C239" s="186"/>
      <c r="D239" s="186"/>
      <c r="H239" s="230"/>
      <c r="I239" s="231"/>
      <c r="J239" s="228"/>
      <c r="K239" s="229"/>
      <c r="M239" s="184"/>
      <c r="O239" s="184"/>
      <c r="R239" s="217"/>
      <c r="T239" s="184"/>
      <c r="U239" s="186"/>
      <c r="V239" s="186"/>
      <c r="Z239" s="230"/>
      <c r="AA239" s="231"/>
      <c r="AB239" s="228"/>
      <c r="AC239" s="229"/>
      <c r="AE239" s="184"/>
      <c r="AG239" s="184"/>
      <c r="AJ239" s="217"/>
    </row>
    <row r="240" spans="2:36" s="187" customFormat="1" ht="15">
      <c r="B240" s="184"/>
      <c r="C240" s="186"/>
      <c r="D240" s="186"/>
      <c r="H240" s="188"/>
      <c r="I240" s="189"/>
      <c r="J240" s="184"/>
      <c r="M240" s="184"/>
      <c r="O240" s="184"/>
      <c r="R240" s="217"/>
      <c r="T240" s="184"/>
      <c r="U240" s="186"/>
      <c r="V240" s="186"/>
      <c r="Z240" s="188"/>
      <c r="AA240" s="189"/>
      <c r="AB240" s="184"/>
      <c r="AE240" s="184"/>
      <c r="AG240" s="184"/>
      <c r="AJ240" s="217"/>
    </row>
    <row r="241" spans="2:36" s="187" customFormat="1" ht="15">
      <c r="B241" s="184"/>
      <c r="C241" s="186"/>
      <c r="D241" s="186"/>
      <c r="H241" s="188"/>
      <c r="I241" s="189"/>
      <c r="J241" s="184"/>
      <c r="M241" s="184"/>
      <c r="O241" s="184"/>
      <c r="R241" s="217"/>
      <c r="T241" s="184"/>
      <c r="U241" s="186"/>
      <c r="V241" s="186"/>
      <c r="Z241" s="188"/>
      <c r="AA241" s="189"/>
      <c r="AB241" s="184"/>
      <c r="AE241" s="184"/>
      <c r="AG241" s="184"/>
      <c r="AJ241" s="217"/>
    </row>
    <row r="242" spans="2:36" s="187" customFormat="1" ht="15">
      <c r="B242" s="184"/>
      <c r="C242" s="186"/>
      <c r="D242" s="186"/>
      <c r="H242" s="188"/>
      <c r="I242" s="189"/>
      <c r="J242" s="184"/>
      <c r="M242" s="184"/>
      <c r="O242" s="184"/>
      <c r="R242" s="217"/>
      <c r="T242" s="184"/>
      <c r="U242" s="186"/>
      <c r="V242" s="186"/>
      <c r="Z242" s="188"/>
      <c r="AA242" s="189"/>
      <c r="AB242" s="184"/>
      <c r="AE242" s="184"/>
      <c r="AG242" s="184"/>
      <c r="AJ242" s="217"/>
    </row>
    <row r="243" spans="2:36" s="187" customFormat="1" ht="15">
      <c r="B243" s="184"/>
      <c r="C243" s="186"/>
      <c r="D243" s="186"/>
      <c r="H243" s="188"/>
      <c r="I243" s="189"/>
      <c r="J243" s="184"/>
      <c r="M243" s="184"/>
      <c r="O243" s="184"/>
      <c r="R243" s="217"/>
      <c r="T243" s="184"/>
      <c r="U243" s="186"/>
      <c r="V243" s="186"/>
      <c r="Z243" s="188"/>
      <c r="AA243" s="189"/>
      <c r="AB243" s="184"/>
      <c r="AE243" s="184"/>
      <c r="AG243" s="184"/>
      <c r="AJ243" s="217"/>
    </row>
    <row r="244" spans="2:36" s="187" customFormat="1" ht="15">
      <c r="B244" s="184"/>
      <c r="C244" s="186"/>
      <c r="D244" s="186"/>
      <c r="H244" s="188"/>
      <c r="I244" s="189"/>
      <c r="J244" s="184"/>
      <c r="M244" s="184"/>
      <c r="O244" s="184"/>
      <c r="R244" s="217"/>
      <c r="T244" s="184"/>
      <c r="U244" s="186"/>
      <c r="V244" s="186"/>
      <c r="Z244" s="188"/>
      <c r="AA244" s="189"/>
      <c r="AB244" s="184"/>
      <c r="AE244" s="184"/>
      <c r="AG244" s="184"/>
      <c r="AJ244" s="217"/>
    </row>
    <row r="245" spans="2:36" s="187" customFormat="1" ht="15">
      <c r="B245" s="184"/>
      <c r="C245" s="186"/>
      <c r="D245" s="186"/>
      <c r="H245" s="188"/>
      <c r="I245" s="189"/>
      <c r="J245" s="184"/>
      <c r="M245" s="184"/>
      <c r="O245" s="184"/>
      <c r="R245" s="217"/>
      <c r="T245" s="184"/>
      <c r="U245" s="186"/>
      <c r="V245" s="186"/>
      <c r="Z245" s="188"/>
      <c r="AA245" s="189"/>
      <c r="AB245" s="184"/>
      <c r="AE245" s="184"/>
      <c r="AG245" s="184"/>
      <c r="AJ245" s="217"/>
    </row>
    <row r="246" spans="2:36" s="187" customFormat="1" ht="15">
      <c r="B246" s="184"/>
      <c r="C246" s="186"/>
      <c r="D246" s="186"/>
      <c r="H246" s="188"/>
      <c r="I246" s="189"/>
      <c r="J246" s="184"/>
      <c r="M246" s="184"/>
      <c r="O246" s="184"/>
      <c r="R246" s="217"/>
      <c r="T246" s="184"/>
      <c r="U246" s="186"/>
      <c r="V246" s="186"/>
      <c r="Z246" s="188"/>
      <c r="AA246" s="189"/>
      <c r="AB246" s="184"/>
      <c r="AE246" s="184"/>
      <c r="AG246" s="184"/>
      <c r="AJ246" s="217"/>
    </row>
    <row r="247" spans="2:36" s="187" customFormat="1" ht="15">
      <c r="B247" s="184"/>
      <c r="C247" s="186"/>
      <c r="D247" s="186"/>
      <c r="H247" s="188"/>
      <c r="I247" s="189"/>
      <c r="J247" s="184"/>
      <c r="M247" s="184"/>
      <c r="O247" s="184"/>
      <c r="R247" s="217"/>
      <c r="T247" s="184"/>
      <c r="U247" s="186"/>
      <c r="V247" s="186"/>
      <c r="Z247" s="188"/>
      <c r="AA247" s="189"/>
      <c r="AB247" s="184"/>
      <c r="AE247" s="184"/>
      <c r="AG247" s="184"/>
      <c r="AJ247" s="217"/>
    </row>
    <row r="248" spans="2:36" s="187" customFormat="1" ht="15">
      <c r="B248" s="184"/>
      <c r="C248" s="186"/>
      <c r="D248" s="186"/>
      <c r="H248" s="188"/>
      <c r="I248" s="189"/>
      <c r="J248" s="184"/>
      <c r="M248" s="184"/>
      <c r="O248" s="184"/>
      <c r="R248" s="217"/>
      <c r="T248" s="184"/>
      <c r="U248" s="186"/>
      <c r="V248" s="186"/>
      <c r="Z248" s="188"/>
      <c r="AA248" s="189"/>
      <c r="AB248" s="184"/>
      <c r="AE248" s="184"/>
      <c r="AG248" s="184"/>
      <c r="AJ248" s="217"/>
    </row>
    <row r="249" spans="2:36" s="187" customFormat="1" ht="15">
      <c r="B249" s="184"/>
      <c r="C249" s="186"/>
      <c r="D249" s="186"/>
      <c r="H249" s="188"/>
      <c r="I249" s="189"/>
      <c r="J249" s="184"/>
      <c r="M249" s="184"/>
      <c r="O249" s="184"/>
      <c r="R249" s="217"/>
      <c r="T249" s="184"/>
      <c r="U249" s="186"/>
      <c r="V249" s="186"/>
      <c r="Z249" s="188"/>
      <c r="AA249" s="189"/>
      <c r="AB249" s="184"/>
      <c r="AE249" s="184"/>
      <c r="AG249" s="184"/>
      <c r="AJ249" s="217"/>
    </row>
    <row r="250" spans="2:36" s="187" customFormat="1" ht="15">
      <c r="B250" s="184"/>
      <c r="C250" s="186"/>
      <c r="D250" s="186"/>
      <c r="H250" s="188"/>
      <c r="I250" s="189"/>
      <c r="J250" s="184"/>
      <c r="M250" s="184"/>
      <c r="O250" s="184"/>
      <c r="R250" s="217"/>
      <c r="T250" s="184"/>
      <c r="U250" s="186"/>
      <c r="V250" s="186"/>
      <c r="Z250" s="188"/>
      <c r="AA250" s="189"/>
      <c r="AB250" s="184"/>
      <c r="AE250" s="184"/>
      <c r="AG250" s="184"/>
      <c r="AJ250" s="217"/>
    </row>
    <row r="251" spans="2:36" s="187" customFormat="1" ht="15">
      <c r="B251" s="184"/>
      <c r="C251" s="186"/>
      <c r="D251" s="186"/>
      <c r="H251" s="188"/>
      <c r="I251" s="189"/>
      <c r="J251" s="184"/>
      <c r="M251" s="184"/>
      <c r="O251" s="184"/>
      <c r="R251" s="217"/>
      <c r="T251" s="184"/>
      <c r="U251" s="186"/>
      <c r="V251" s="186"/>
      <c r="Z251" s="188"/>
      <c r="AA251" s="189"/>
      <c r="AB251" s="184"/>
      <c r="AE251" s="184"/>
      <c r="AG251" s="184"/>
      <c r="AJ251" s="217"/>
    </row>
    <row r="252" spans="2:36" s="187" customFormat="1" ht="15">
      <c r="B252" s="184"/>
      <c r="C252" s="186"/>
      <c r="D252" s="186"/>
      <c r="H252" s="188"/>
      <c r="I252" s="189"/>
      <c r="J252" s="184"/>
      <c r="M252" s="184"/>
      <c r="O252" s="184"/>
      <c r="R252" s="217"/>
      <c r="T252" s="184"/>
      <c r="U252" s="186"/>
      <c r="V252" s="186"/>
      <c r="Z252" s="188"/>
      <c r="AA252" s="189"/>
      <c r="AB252" s="184"/>
      <c r="AE252" s="184"/>
      <c r="AG252" s="184"/>
      <c r="AJ252" s="217"/>
    </row>
    <row r="253" spans="2:36" s="187" customFormat="1" ht="15">
      <c r="B253" s="184"/>
      <c r="C253" s="186"/>
      <c r="D253" s="186"/>
      <c r="H253" s="188"/>
      <c r="I253" s="189"/>
      <c r="J253" s="184"/>
      <c r="M253" s="184"/>
      <c r="O253" s="184"/>
      <c r="R253" s="217"/>
      <c r="T253" s="184"/>
      <c r="U253" s="186"/>
      <c r="V253" s="186"/>
      <c r="Z253" s="188"/>
      <c r="AA253" s="189"/>
      <c r="AB253" s="184"/>
      <c r="AE253" s="184"/>
      <c r="AG253" s="184"/>
      <c r="AJ253" s="217"/>
    </row>
    <row r="254" spans="2:36" s="187" customFormat="1" ht="15">
      <c r="B254" s="184"/>
      <c r="C254" s="186"/>
      <c r="D254" s="186"/>
      <c r="H254" s="188"/>
      <c r="I254" s="189"/>
      <c r="J254" s="184"/>
      <c r="M254" s="184"/>
      <c r="O254" s="184"/>
      <c r="R254" s="217"/>
      <c r="T254" s="184"/>
      <c r="U254" s="186"/>
      <c r="V254" s="186"/>
      <c r="Z254" s="188"/>
      <c r="AA254" s="189"/>
      <c r="AB254" s="184"/>
      <c r="AE254" s="184"/>
      <c r="AG254" s="184"/>
      <c r="AJ254" s="217"/>
    </row>
    <row r="255" spans="2:36" s="187" customFormat="1" ht="15">
      <c r="B255" s="184"/>
      <c r="C255" s="186"/>
      <c r="D255" s="186"/>
      <c r="H255" s="188"/>
      <c r="I255" s="189"/>
      <c r="J255" s="184"/>
      <c r="M255" s="184"/>
      <c r="O255" s="184"/>
      <c r="R255" s="217"/>
      <c r="T255" s="184"/>
      <c r="U255" s="186"/>
      <c r="V255" s="186"/>
      <c r="Z255" s="188"/>
      <c r="AA255" s="189"/>
      <c r="AB255" s="184"/>
      <c r="AE255" s="184"/>
      <c r="AG255" s="184"/>
      <c r="AJ255" s="217"/>
    </row>
    <row r="256" spans="2:36" s="187" customFormat="1" ht="15">
      <c r="B256" s="184"/>
      <c r="C256" s="186"/>
      <c r="D256" s="186"/>
      <c r="H256" s="188"/>
      <c r="I256" s="189"/>
      <c r="J256" s="184"/>
      <c r="M256" s="184"/>
      <c r="O256" s="184"/>
      <c r="R256" s="217"/>
      <c r="T256" s="184"/>
      <c r="U256" s="186"/>
      <c r="V256" s="186"/>
      <c r="Z256" s="188"/>
      <c r="AA256" s="189"/>
      <c r="AB256" s="184"/>
      <c r="AE256" s="184"/>
      <c r="AG256" s="184"/>
      <c r="AJ256" s="217"/>
    </row>
    <row r="257" spans="2:36" s="187" customFormat="1" ht="15">
      <c r="B257" s="184"/>
      <c r="C257" s="186"/>
      <c r="D257" s="186"/>
      <c r="H257" s="188"/>
      <c r="I257" s="189"/>
      <c r="J257" s="184"/>
      <c r="M257" s="184"/>
      <c r="O257" s="184"/>
      <c r="R257" s="217"/>
      <c r="T257" s="184"/>
      <c r="U257" s="186"/>
      <c r="V257" s="186"/>
      <c r="Z257" s="188"/>
      <c r="AA257" s="189"/>
      <c r="AB257" s="184"/>
      <c r="AE257" s="184"/>
      <c r="AG257" s="184"/>
      <c r="AJ257" s="217"/>
    </row>
    <row r="258" spans="2:36" s="187" customFormat="1" ht="15">
      <c r="B258" s="184"/>
      <c r="C258" s="186"/>
      <c r="D258" s="186"/>
      <c r="H258" s="188"/>
      <c r="I258" s="189"/>
      <c r="J258" s="184"/>
      <c r="M258" s="184"/>
      <c r="O258" s="184"/>
      <c r="R258" s="217"/>
      <c r="T258" s="184"/>
      <c r="U258" s="186"/>
      <c r="V258" s="186"/>
      <c r="Z258" s="188"/>
      <c r="AA258" s="189"/>
      <c r="AB258" s="184"/>
      <c r="AE258" s="184"/>
      <c r="AG258" s="184"/>
      <c r="AJ258" s="217"/>
    </row>
    <row r="259" spans="2:36" s="187" customFormat="1" ht="15">
      <c r="B259" s="184"/>
      <c r="C259" s="186"/>
      <c r="D259" s="186"/>
      <c r="H259" s="188"/>
      <c r="I259" s="189"/>
      <c r="J259" s="184"/>
      <c r="M259" s="184"/>
      <c r="O259" s="184"/>
      <c r="R259" s="217"/>
      <c r="T259" s="184"/>
      <c r="U259" s="186"/>
      <c r="V259" s="186"/>
      <c r="Z259" s="188"/>
      <c r="AA259" s="189"/>
      <c r="AB259" s="184"/>
      <c r="AE259" s="184"/>
      <c r="AG259" s="184"/>
      <c r="AJ259" s="217"/>
    </row>
    <row r="260" spans="2:36" s="187" customFormat="1" ht="15">
      <c r="B260" s="184"/>
      <c r="C260" s="186"/>
      <c r="D260" s="186"/>
      <c r="H260" s="188"/>
      <c r="I260" s="189"/>
      <c r="J260" s="184"/>
      <c r="M260" s="184"/>
      <c r="O260" s="184"/>
      <c r="R260" s="217"/>
      <c r="T260" s="184"/>
      <c r="U260" s="186"/>
      <c r="V260" s="186"/>
      <c r="Z260" s="188"/>
      <c r="AA260" s="189"/>
      <c r="AB260" s="184"/>
      <c r="AE260" s="184"/>
      <c r="AG260" s="184"/>
      <c r="AJ260" s="217"/>
    </row>
    <row r="261" spans="2:36" s="187" customFormat="1" ht="15">
      <c r="B261" s="184"/>
      <c r="C261" s="186"/>
      <c r="D261" s="186"/>
      <c r="H261" s="188"/>
      <c r="I261" s="189"/>
      <c r="J261" s="184"/>
      <c r="M261" s="184"/>
      <c r="O261" s="184"/>
      <c r="R261" s="217"/>
      <c r="T261" s="184"/>
      <c r="U261" s="186"/>
      <c r="V261" s="186"/>
      <c r="Z261" s="188"/>
      <c r="AA261" s="189"/>
      <c r="AB261" s="184"/>
      <c r="AE261" s="184"/>
      <c r="AG261" s="184"/>
      <c r="AJ261" s="217"/>
    </row>
    <row r="262" spans="2:36" s="187" customFormat="1" ht="15">
      <c r="B262" s="184"/>
      <c r="C262" s="186"/>
      <c r="D262" s="186"/>
      <c r="H262" s="188"/>
      <c r="I262" s="189"/>
      <c r="J262" s="184"/>
      <c r="M262" s="184"/>
      <c r="O262" s="184"/>
      <c r="R262" s="217"/>
      <c r="T262" s="184"/>
      <c r="U262" s="186"/>
      <c r="V262" s="186"/>
      <c r="Z262" s="188"/>
      <c r="AA262" s="189"/>
      <c r="AB262" s="184"/>
      <c r="AE262" s="184"/>
      <c r="AG262" s="184"/>
      <c r="AJ262" s="217"/>
    </row>
    <row r="263" spans="2:36" s="187" customFormat="1" ht="15">
      <c r="B263" s="184"/>
      <c r="C263" s="186"/>
      <c r="D263" s="186"/>
      <c r="H263" s="188"/>
      <c r="I263" s="189"/>
      <c r="J263" s="184"/>
      <c r="M263" s="184"/>
      <c r="O263" s="184"/>
      <c r="R263" s="217"/>
      <c r="T263" s="184"/>
      <c r="U263" s="186"/>
      <c r="V263" s="186"/>
      <c r="Z263" s="188"/>
      <c r="AA263" s="189"/>
      <c r="AB263" s="184"/>
      <c r="AE263" s="184"/>
      <c r="AG263" s="184"/>
      <c r="AJ263" s="217"/>
    </row>
    <row r="264" spans="2:36" s="187" customFormat="1">
      <c r="B264" s="184"/>
      <c r="C264" s="186"/>
      <c r="D264" s="186"/>
      <c r="H264" s="188"/>
      <c r="I264" s="189"/>
      <c r="J264" s="184"/>
      <c r="M264" s="184"/>
      <c r="O264" s="184"/>
      <c r="T264" s="184"/>
      <c r="U264" s="186"/>
      <c r="V264" s="186"/>
      <c r="Z264" s="188"/>
      <c r="AA264" s="189"/>
      <c r="AB264" s="184"/>
      <c r="AE264" s="184"/>
      <c r="AG264" s="184"/>
    </row>
    <row r="265" spans="2:36" s="187" customFormat="1">
      <c r="B265" s="184"/>
      <c r="C265" s="186"/>
      <c r="D265" s="186"/>
      <c r="H265" s="188"/>
      <c r="I265" s="189"/>
      <c r="J265" s="184"/>
      <c r="M265" s="184"/>
      <c r="O265" s="184"/>
      <c r="T265" s="184"/>
      <c r="U265" s="186"/>
      <c r="V265" s="186"/>
      <c r="Z265" s="188"/>
      <c r="AA265" s="189"/>
      <c r="AB265" s="184"/>
      <c r="AE265" s="184"/>
      <c r="AG265" s="184"/>
    </row>
    <row r="266" spans="2:36" s="187" customFormat="1">
      <c r="B266" s="184"/>
      <c r="C266" s="186"/>
      <c r="D266" s="186"/>
      <c r="H266" s="188"/>
      <c r="I266" s="189"/>
      <c r="J266" s="184"/>
      <c r="M266" s="184"/>
      <c r="O266" s="184"/>
      <c r="T266" s="184"/>
      <c r="U266" s="186"/>
      <c r="V266" s="186"/>
      <c r="Z266" s="188"/>
      <c r="AA266" s="189"/>
      <c r="AB266" s="184"/>
      <c r="AE266" s="184"/>
      <c r="AG266" s="184"/>
    </row>
    <row r="267" spans="2:36" s="187" customFormat="1">
      <c r="B267" s="184"/>
      <c r="C267" s="186"/>
      <c r="D267" s="186"/>
      <c r="H267" s="188"/>
      <c r="I267" s="189"/>
      <c r="J267" s="184"/>
      <c r="M267" s="184"/>
      <c r="O267" s="184"/>
      <c r="T267" s="184"/>
      <c r="U267" s="186"/>
      <c r="V267" s="186"/>
      <c r="Z267" s="188"/>
      <c r="AA267" s="189"/>
      <c r="AB267" s="184"/>
      <c r="AE267" s="184"/>
      <c r="AG267" s="184"/>
    </row>
    <row r="268" spans="2:36" s="187" customFormat="1">
      <c r="B268" s="184"/>
      <c r="C268" s="186"/>
      <c r="D268" s="186"/>
      <c r="H268" s="188"/>
      <c r="I268" s="189"/>
      <c r="J268" s="184"/>
      <c r="M268" s="184"/>
      <c r="O268" s="184"/>
      <c r="T268" s="184"/>
      <c r="U268" s="186"/>
      <c r="V268" s="186"/>
      <c r="Z268" s="188"/>
      <c r="AA268" s="189"/>
      <c r="AB268" s="184"/>
      <c r="AE268" s="184"/>
      <c r="AG268" s="184"/>
    </row>
    <row r="269" spans="2:36" s="187" customFormat="1">
      <c r="B269" s="184"/>
      <c r="C269" s="186"/>
      <c r="D269" s="186"/>
      <c r="H269" s="188"/>
      <c r="I269" s="189"/>
      <c r="J269" s="184"/>
      <c r="M269" s="184"/>
      <c r="O269" s="184"/>
      <c r="T269" s="184"/>
      <c r="U269" s="186"/>
      <c r="V269" s="186"/>
      <c r="Z269" s="188"/>
      <c r="AA269" s="189"/>
      <c r="AB269" s="184"/>
      <c r="AE269" s="184"/>
      <c r="AG269" s="184"/>
    </row>
    <row r="270" spans="2:36" s="187" customFormat="1">
      <c r="B270" s="184"/>
      <c r="C270" s="186"/>
      <c r="D270" s="186"/>
      <c r="H270" s="188"/>
      <c r="I270" s="189"/>
      <c r="J270" s="184"/>
      <c r="M270" s="184"/>
      <c r="O270" s="184"/>
      <c r="T270" s="184"/>
      <c r="U270" s="186"/>
      <c r="V270" s="186"/>
      <c r="Z270" s="188"/>
      <c r="AA270" s="189"/>
      <c r="AB270" s="184"/>
      <c r="AE270" s="184"/>
      <c r="AG270" s="184"/>
    </row>
    <row r="271" spans="2:36" s="187" customFormat="1">
      <c r="B271" s="184"/>
      <c r="C271" s="186"/>
      <c r="D271" s="186"/>
      <c r="H271" s="188"/>
      <c r="I271" s="189"/>
      <c r="J271" s="184"/>
      <c r="M271" s="184"/>
      <c r="O271" s="184"/>
      <c r="T271" s="184"/>
      <c r="U271" s="186"/>
      <c r="V271" s="186"/>
      <c r="Z271" s="188"/>
      <c r="AA271" s="189"/>
      <c r="AB271" s="184"/>
      <c r="AE271" s="184"/>
      <c r="AG271" s="184"/>
    </row>
    <row r="272" spans="2:36" s="187" customFormat="1">
      <c r="B272" s="184"/>
      <c r="C272" s="186"/>
      <c r="D272" s="186"/>
      <c r="H272" s="188"/>
      <c r="I272" s="189"/>
      <c r="J272" s="184"/>
      <c r="M272" s="184"/>
      <c r="O272" s="184"/>
      <c r="T272" s="184"/>
      <c r="U272" s="186"/>
      <c r="V272" s="186"/>
      <c r="Z272" s="188"/>
      <c r="AA272" s="189"/>
      <c r="AB272" s="184"/>
      <c r="AE272" s="184"/>
      <c r="AG272" s="184"/>
    </row>
    <row r="273" spans="2:33" s="187" customFormat="1">
      <c r="B273" s="184"/>
      <c r="C273" s="186"/>
      <c r="D273" s="186"/>
      <c r="H273" s="188"/>
      <c r="I273" s="189"/>
      <c r="J273" s="184"/>
      <c r="M273" s="184"/>
      <c r="O273" s="184"/>
      <c r="T273" s="184"/>
      <c r="U273" s="186"/>
      <c r="V273" s="186"/>
      <c r="Z273" s="188"/>
      <c r="AA273" s="189"/>
      <c r="AB273" s="184"/>
      <c r="AE273" s="184"/>
      <c r="AG273" s="184"/>
    </row>
    <row r="274" spans="2:33" s="187" customFormat="1">
      <c r="B274" s="184"/>
      <c r="C274" s="186"/>
      <c r="D274" s="186"/>
      <c r="H274" s="188"/>
      <c r="I274" s="189"/>
      <c r="J274" s="184"/>
      <c r="M274" s="184"/>
      <c r="O274" s="184"/>
      <c r="T274" s="184"/>
      <c r="U274" s="186"/>
      <c r="V274" s="186"/>
      <c r="Z274" s="188"/>
      <c r="AA274" s="189"/>
      <c r="AB274" s="184"/>
      <c r="AE274" s="184"/>
      <c r="AG274" s="184"/>
    </row>
    <row r="275" spans="2:33" s="187" customFormat="1">
      <c r="B275" s="184"/>
      <c r="C275" s="186"/>
      <c r="D275" s="186"/>
      <c r="H275" s="188"/>
      <c r="I275" s="189"/>
      <c r="J275" s="184"/>
      <c r="M275" s="184"/>
      <c r="O275" s="184"/>
      <c r="T275" s="184"/>
      <c r="U275" s="186"/>
      <c r="V275" s="186"/>
      <c r="Z275" s="188"/>
      <c r="AA275" s="189"/>
      <c r="AB275" s="184"/>
      <c r="AE275" s="184"/>
      <c r="AG275" s="184"/>
    </row>
    <row r="276" spans="2:33" s="187" customFormat="1">
      <c r="B276" s="184"/>
      <c r="C276" s="186"/>
      <c r="D276" s="186"/>
      <c r="H276" s="188"/>
      <c r="I276" s="189"/>
      <c r="J276" s="184"/>
      <c r="M276" s="184"/>
      <c r="O276" s="184"/>
      <c r="T276" s="184"/>
      <c r="U276" s="186"/>
      <c r="V276" s="186"/>
      <c r="Z276" s="188"/>
      <c r="AA276" s="189"/>
      <c r="AB276" s="184"/>
      <c r="AE276" s="184"/>
      <c r="AG276" s="184"/>
    </row>
    <row r="277" spans="2:33" s="187" customFormat="1">
      <c r="B277" s="184"/>
      <c r="C277" s="186"/>
      <c r="D277" s="186"/>
      <c r="H277" s="188"/>
      <c r="I277" s="189"/>
      <c r="J277" s="184"/>
      <c r="M277" s="184"/>
      <c r="O277" s="184"/>
      <c r="T277" s="184"/>
      <c r="U277" s="186"/>
      <c r="V277" s="186"/>
      <c r="Z277" s="188"/>
      <c r="AA277" s="189"/>
      <c r="AB277" s="184"/>
      <c r="AE277" s="184"/>
      <c r="AG277" s="184"/>
    </row>
    <row r="278" spans="2:33" s="187" customFormat="1">
      <c r="B278" s="184"/>
      <c r="C278" s="186"/>
      <c r="D278" s="186"/>
      <c r="H278" s="188"/>
      <c r="I278" s="189"/>
      <c r="J278" s="184"/>
      <c r="M278" s="184"/>
      <c r="O278" s="184"/>
      <c r="T278" s="184"/>
      <c r="U278" s="186"/>
      <c r="V278" s="186"/>
      <c r="Z278" s="188"/>
      <c r="AA278" s="189"/>
      <c r="AB278" s="184"/>
      <c r="AE278" s="184"/>
      <c r="AG278" s="184"/>
    </row>
    <row r="279" spans="2:33" s="187" customFormat="1">
      <c r="B279" s="184"/>
      <c r="C279" s="186"/>
      <c r="D279" s="186"/>
      <c r="H279" s="188"/>
      <c r="I279" s="189"/>
      <c r="J279" s="184"/>
      <c r="M279" s="184"/>
      <c r="O279" s="184"/>
      <c r="T279" s="184"/>
      <c r="U279" s="186"/>
      <c r="V279" s="186"/>
      <c r="Z279" s="188"/>
      <c r="AA279" s="189"/>
      <c r="AB279" s="184"/>
      <c r="AE279" s="184"/>
      <c r="AG279" s="184"/>
    </row>
    <row r="280" spans="2:33" s="187" customFormat="1">
      <c r="B280" s="184"/>
      <c r="C280" s="186"/>
      <c r="D280" s="186"/>
      <c r="H280" s="188"/>
      <c r="I280" s="189"/>
      <c r="J280" s="184"/>
      <c r="M280" s="184"/>
      <c r="O280" s="184"/>
      <c r="T280" s="184"/>
      <c r="U280" s="186"/>
      <c r="V280" s="186"/>
      <c r="Z280" s="188"/>
      <c r="AA280" s="189"/>
      <c r="AB280" s="184"/>
      <c r="AE280" s="184"/>
      <c r="AG280" s="184"/>
    </row>
    <row r="281" spans="2:33" s="187" customFormat="1">
      <c r="B281" s="184"/>
      <c r="C281" s="186"/>
      <c r="D281" s="186"/>
      <c r="H281" s="188"/>
      <c r="I281" s="189"/>
      <c r="J281" s="184"/>
      <c r="M281" s="184"/>
      <c r="O281" s="184"/>
      <c r="T281" s="184"/>
      <c r="U281" s="186"/>
      <c r="V281" s="186"/>
      <c r="Z281" s="188"/>
      <c r="AA281" s="189"/>
      <c r="AB281" s="184"/>
      <c r="AE281" s="184"/>
      <c r="AG281" s="184"/>
    </row>
    <row r="282" spans="2:33" s="187" customFormat="1">
      <c r="B282" s="184"/>
      <c r="C282" s="186"/>
      <c r="D282" s="186"/>
      <c r="H282" s="188"/>
      <c r="I282" s="189"/>
      <c r="J282" s="184"/>
      <c r="M282" s="184"/>
      <c r="O282" s="184"/>
      <c r="T282" s="184"/>
      <c r="U282" s="186"/>
      <c r="V282" s="186"/>
      <c r="Z282" s="188"/>
      <c r="AA282" s="189"/>
      <c r="AB282" s="184"/>
      <c r="AE282" s="184"/>
      <c r="AG282" s="184"/>
    </row>
    <row r="283" spans="2:33" s="187" customFormat="1">
      <c r="B283" s="184"/>
      <c r="C283" s="186"/>
      <c r="D283" s="186"/>
      <c r="H283" s="188"/>
      <c r="I283" s="189"/>
      <c r="J283" s="184"/>
      <c r="M283" s="184"/>
      <c r="O283" s="184"/>
      <c r="T283" s="184"/>
      <c r="U283" s="186"/>
      <c r="V283" s="186"/>
      <c r="Z283" s="188"/>
      <c r="AA283" s="189"/>
      <c r="AB283" s="184"/>
      <c r="AE283" s="184"/>
      <c r="AG283" s="184"/>
    </row>
    <row r="284" spans="2:33" s="187" customFormat="1">
      <c r="B284" s="184"/>
      <c r="C284" s="186"/>
      <c r="D284" s="186"/>
      <c r="H284" s="188"/>
      <c r="I284" s="189"/>
      <c r="J284" s="184"/>
      <c r="M284" s="184"/>
      <c r="O284" s="184"/>
      <c r="T284" s="184"/>
      <c r="U284" s="186"/>
      <c r="V284" s="186"/>
      <c r="Z284" s="188"/>
      <c r="AA284" s="189"/>
      <c r="AB284" s="184"/>
      <c r="AE284" s="184"/>
      <c r="AG284" s="184"/>
    </row>
    <row r="285" spans="2:33" s="187" customFormat="1">
      <c r="B285" s="184"/>
      <c r="C285" s="186"/>
      <c r="D285" s="186"/>
      <c r="H285" s="188"/>
      <c r="I285" s="189"/>
      <c r="J285" s="184"/>
      <c r="M285" s="184"/>
      <c r="O285" s="184"/>
      <c r="T285" s="184"/>
      <c r="U285" s="186"/>
      <c r="V285" s="186"/>
      <c r="Z285" s="188"/>
      <c r="AA285" s="189"/>
      <c r="AB285" s="184"/>
      <c r="AE285" s="184"/>
      <c r="AG285" s="184"/>
    </row>
    <row r="286" spans="2:33" s="187" customFormat="1">
      <c r="B286" s="184"/>
      <c r="C286" s="186"/>
      <c r="D286" s="186"/>
      <c r="H286" s="188"/>
      <c r="I286" s="189"/>
      <c r="J286" s="184"/>
      <c r="M286" s="184"/>
      <c r="O286" s="184"/>
      <c r="T286" s="184"/>
      <c r="U286" s="186"/>
      <c r="V286" s="186"/>
      <c r="Z286" s="188"/>
      <c r="AA286" s="189"/>
      <c r="AB286" s="184"/>
      <c r="AE286" s="184"/>
      <c r="AG286" s="184"/>
    </row>
    <row r="287" spans="2:33" s="187" customFormat="1">
      <c r="B287" s="184"/>
      <c r="C287" s="186"/>
      <c r="D287" s="186"/>
      <c r="H287" s="188"/>
      <c r="I287" s="189"/>
      <c r="J287" s="184"/>
      <c r="M287" s="184"/>
      <c r="O287" s="184"/>
      <c r="T287" s="184"/>
      <c r="U287" s="186"/>
      <c r="V287" s="186"/>
      <c r="Z287" s="188"/>
      <c r="AA287" s="189"/>
      <c r="AB287" s="184"/>
      <c r="AE287" s="184"/>
      <c r="AG287" s="184"/>
    </row>
    <row r="288" spans="2:33" s="187" customFormat="1">
      <c r="B288" s="184"/>
      <c r="C288" s="186"/>
      <c r="D288" s="186"/>
      <c r="H288" s="188"/>
      <c r="I288" s="189"/>
      <c r="J288" s="184"/>
      <c r="M288" s="184"/>
      <c r="O288" s="184"/>
      <c r="T288" s="184"/>
      <c r="U288" s="186"/>
      <c r="V288" s="186"/>
      <c r="Z288" s="188"/>
      <c r="AA288" s="189"/>
      <c r="AB288" s="184"/>
      <c r="AE288" s="184"/>
      <c r="AG288" s="184"/>
    </row>
    <row r="289" spans="2:33" s="187" customFormat="1">
      <c r="B289" s="184"/>
      <c r="C289" s="186"/>
      <c r="D289" s="186"/>
      <c r="H289" s="188"/>
      <c r="I289" s="189"/>
      <c r="J289" s="184"/>
      <c r="M289" s="184"/>
      <c r="O289" s="184"/>
      <c r="T289" s="184"/>
      <c r="U289" s="186"/>
      <c r="V289" s="186"/>
      <c r="Z289" s="188"/>
      <c r="AA289" s="189"/>
      <c r="AB289" s="184"/>
      <c r="AE289" s="184"/>
      <c r="AG289" s="184"/>
    </row>
    <row r="290" spans="2:33" s="187" customFormat="1">
      <c r="B290" s="184"/>
      <c r="C290" s="186"/>
      <c r="D290" s="186"/>
      <c r="H290" s="188"/>
      <c r="I290" s="189"/>
      <c r="J290" s="184"/>
      <c r="M290" s="184"/>
      <c r="O290" s="184"/>
      <c r="T290" s="184"/>
      <c r="U290" s="186"/>
      <c r="V290" s="186"/>
      <c r="Z290" s="188"/>
      <c r="AA290" s="189"/>
      <c r="AB290" s="184"/>
      <c r="AE290" s="184"/>
      <c r="AG290" s="184"/>
    </row>
    <row r="291" spans="2:33" s="187" customFormat="1">
      <c r="B291" s="184"/>
      <c r="C291" s="186"/>
      <c r="D291" s="186"/>
      <c r="H291" s="188"/>
      <c r="I291" s="189"/>
      <c r="J291" s="184"/>
      <c r="M291" s="184"/>
      <c r="O291" s="184"/>
      <c r="T291" s="184"/>
      <c r="U291" s="186"/>
      <c r="V291" s="186"/>
      <c r="Z291" s="188"/>
      <c r="AA291" s="189"/>
      <c r="AB291" s="184"/>
      <c r="AE291" s="184"/>
      <c r="AG291" s="184"/>
    </row>
    <row r="292" spans="2:33" s="187" customFormat="1">
      <c r="B292" s="184"/>
      <c r="C292" s="186"/>
      <c r="D292" s="186"/>
      <c r="H292" s="188"/>
      <c r="I292" s="189"/>
      <c r="J292" s="184"/>
      <c r="M292" s="184"/>
      <c r="O292" s="184"/>
      <c r="T292" s="184"/>
      <c r="U292" s="186"/>
      <c r="V292" s="186"/>
      <c r="Z292" s="188"/>
      <c r="AA292" s="189"/>
      <c r="AB292" s="184"/>
      <c r="AE292" s="184"/>
      <c r="AG292" s="184"/>
    </row>
    <row r="293" spans="2:33" s="187" customFormat="1">
      <c r="B293" s="184"/>
      <c r="C293" s="186"/>
      <c r="D293" s="186"/>
      <c r="H293" s="188"/>
      <c r="I293" s="189"/>
      <c r="J293" s="184"/>
      <c r="M293" s="184"/>
      <c r="O293" s="184"/>
      <c r="T293" s="184"/>
      <c r="U293" s="186"/>
      <c r="V293" s="186"/>
      <c r="Z293" s="188"/>
      <c r="AA293" s="189"/>
      <c r="AB293" s="184"/>
      <c r="AE293" s="184"/>
      <c r="AG293" s="184"/>
    </row>
    <row r="294" spans="2:33" s="187" customFormat="1">
      <c r="B294" s="184"/>
      <c r="C294" s="186"/>
      <c r="D294" s="186"/>
      <c r="H294" s="188"/>
      <c r="I294" s="189"/>
      <c r="J294" s="184"/>
      <c r="M294" s="184"/>
      <c r="O294" s="184"/>
      <c r="T294" s="184"/>
      <c r="U294" s="186"/>
      <c r="V294" s="186"/>
      <c r="Z294" s="188"/>
      <c r="AA294" s="189"/>
      <c r="AB294" s="184"/>
      <c r="AE294" s="184"/>
      <c r="AG294" s="184"/>
    </row>
    <row r="295" spans="2:33" s="187" customFormat="1">
      <c r="B295" s="184"/>
      <c r="C295" s="186"/>
      <c r="D295" s="186"/>
      <c r="H295" s="188"/>
      <c r="I295" s="189"/>
      <c r="J295" s="184"/>
      <c r="M295" s="184"/>
      <c r="O295" s="184"/>
      <c r="T295" s="184"/>
      <c r="U295" s="186"/>
      <c r="V295" s="186"/>
      <c r="Z295" s="188"/>
      <c r="AA295" s="189"/>
      <c r="AB295" s="184"/>
      <c r="AE295" s="184"/>
      <c r="AG295" s="184"/>
    </row>
    <row r="296" spans="2:33" s="187" customFormat="1">
      <c r="B296" s="184"/>
      <c r="C296" s="186"/>
      <c r="D296" s="186"/>
      <c r="H296" s="188"/>
      <c r="I296" s="189"/>
      <c r="J296" s="184"/>
      <c r="M296" s="184"/>
      <c r="O296" s="184"/>
      <c r="T296" s="184"/>
      <c r="U296" s="186"/>
      <c r="V296" s="186"/>
      <c r="Z296" s="188"/>
      <c r="AA296" s="189"/>
      <c r="AB296" s="184"/>
      <c r="AE296" s="184"/>
      <c r="AG296" s="184"/>
    </row>
    <row r="297" spans="2:33" s="187" customFormat="1">
      <c r="B297" s="184"/>
      <c r="C297" s="186"/>
      <c r="D297" s="186"/>
      <c r="H297" s="188"/>
      <c r="I297" s="189"/>
      <c r="J297" s="184"/>
      <c r="M297" s="184"/>
      <c r="O297" s="184"/>
      <c r="T297" s="184"/>
      <c r="U297" s="186"/>
      <c r="V297" s="186"/>
      <c r="Z297" s="188"/>
      <c r="AA297" s="189"/>
      <c r="AB297" s="184"/>
      <c r="AE297" s="184"/>
      <c r="AG297" s="184"/>
    </row>
    <row r="298" spans="2:33" s="187" customFormat="1">
      <c r="B298" s="184"/>
      <c r="C298" s="186"/>
      <c r="D298" s="186"/>
      <c r="H298" s="188"/>
      <c r="I298" s="189"/>
      <c r="J298" s="184"/>
      <c r="M298" s="184"/>
      <c r="O298" s="184"/>
      <c r="T298" s="184"/>
      <c r="U298" s="186"/>
      <c r="V298" s="186"/>
      <c r="Z298" s="188"/>
      <c r="AA298" s="189"/>
      <c r="AB298" s="184"/>
      <c r="AE298" s="184"/>
      <c r="AG298" s="184"/>
    </row>
    <row r="299" spans="2:33" s="187" customFormat="1">
      <c r="B299" s="184"/>
      <c r="C299" s="186"/>
      <c r="D299" s="186"/>
      <c r="H299" s="188"/>
      <c r="I299" s="189"/>
      <c r="J299" s="184"/>
      <c r="M299" s="184"/>
      <c r="O299" s="184"/>
      <c r="T299" s="184"/>
      <c r="U299" s="186"/>
      <c r="V299" s="186"/>
      <c r="Z299" s="188"/>
      <c r="AA299" s="189"/>
      <c r="AB299" s="184"/>
      <c r="AE299" s="184"/>
      <c r="AG299" s="184"/>
    </row>
    <row r="300" spans="2:33" s="187" customFormat="1">
      <c r="B300" s="184"/>
      <c r="C300" s="186"/>
      <c r="D300" s="186"/>
      <c r="H300" s="188"/>
      <c r="I300" s="189"/>
      <c r="J300" s="184"/>
      <c r="M300" s="184"/>
      <c r="O300" s="184"/>
      <c r="T300" s="184"/>
      <c r="U300" s="186"/>
      <c r="V300" s="186"/>
      <c r="Z300" s="188"/>
      <c r="AA300" s="189"/>
      <c r="AB300" s="184"/>
      <c r="AE300" s="184"/>
      <c r="AG300" s="184"/>
    </row>
    <row r="301" spans="2:33" s="187" customFormat="1">
      <c r="B301" s="184"/>
      <c r="C301" s="186"/>
      <c r="D301" s="186"/>
      <c r="H301" s="188"/>
      <c r="I301" s="189"/>
      <c r="J301" s="184"/>
      <c r="M301" s="184"/>
      <c r="O301" s="184"/>
      <c r="T301" s="184"/>
      <c r="U301" s="186"/>
      <c r="V301" s="186"/>
      <c r="Z301" s="188"/>
      <c r="AA301" s="189"/>
      <c r="AB301" s="184"/>
      <c r="AE301" s="184"/>
      <c r="AG301" s="184"/>
    </row>
    <row r="302" spans="2:33" s="187" customFormat="1">
      <c r="B302" s="184"/>
      <c r="C302" s="186"/>
      <c r="D302" s="186"/>
      <c r="H302" s="188"/>
      <c r="I302" s="189"/>
      <c r="J302" s="184"/>
      <c r="M302" s="184"/>
      <c r="O302" s="184"/>
      <c r="T302" s="184"/>
      <c r="U302" s="186"/>
      <c r="V302" s="186"/>
      <c r="Z302" s="188"/>
      <c r="AA302" s="189"/>
      <c r="AB302" s="184"/>
      <c r="AE302" s="184"/>
      <c r="AG302" s="184"/>
    </row>
    <row r="303" spans="2:33" s="187" customFormat="1">
      <c r="B303" s="184"/>
      <c r="C303" s="186"/>
      <c r="D303" s="186"/>
      <c r="H303" s="188"/>
      <c r="I303" s="189"/>
      <c r="J303" s="184"/>
      <c r="M303" s="184"/>
      <c r="O303" s="184"/>
      <c r="T303" s="184"/>
      <c r="U303" s="186"/>
      <c r="V303" s="186"/>
      <c r="Z303" s="188"/>
      <c r="AA303" s="189"/>
      <c r="AB303" s="184"/>
      <c r="AE303" s="184"/>
      <c r="AG303" s="184"/>
    </row>
    <row r="304" spans="2:33" s="187" customFormat="1">
      <c r="B304" s="184"/>
      <c r="C304" s="186"/>
      <c r="D304" s="186"/>
      <c r="H304" s="188"/>
      <c r="I304" s="189"/>
      <c r="J304" s="184"/>
      <c r="M304" s="184"/>
      <c r="O304" s="184"/>
      <c r="T304" s="184"/>
      <c r="U304" s="186"/>
      <c r="V304" s="186"/>
      <c r="Z304" s="188"/>
      <c r="AA304" s="189"/>
      <c r="AB304" s="184"/>
      <c r="AE304" s="184"/>
      <c r="AG304" s="184"/>
    </row>
    <row r="305" spans="2:33" s="187" customFormat="1">
      <c r="B305" s="184"/>
      <c r="C305" s="186"/>
      <c r="D305" s="186"/>
      <c r="H305" s="188"/>
      <c r="I305" s="189"/>
      <c r="J305" s="184"/>
      <c r="M305" s="184"/>
      <c r="O305" s="184"/>
      <c r="T305" s="184"/>
      <c r="U305" s="186"/>
      <c r="V305" s="186"/>
      <c r="Z305" s="188"/>
      <c r="AA305" s="189"/>
      <c r="AB305" s="184"/>
      <c r="AE305" s="184"/>
      <c r="AG305" s="184"/>
    </row>
    <row r="306" spans="2:33" s="187" customFormat="1">
      <c r="B306" s="184"/>
      <c r="C306" s="186"/>
      <c r="D306" s="186"/>
      <c r="H306" s="188"/>
      <c r="I306" s="189"/>
      <c r="J306" s="184"/>
      <c r="M306" s="184"/>
      <c r="O306" s="184"/>
      <c r="T306" s="184"/>
      <c r="U306" s="186"/>
      <c r="V306" s="186"/>
      <c r="Z306" s="188"/>
      <c r="AA306" s="189"/>
      <c r="AB306" s="184"/>
      <c r="AE306" s="184"/>
      <c r="AG306" s="184"/>
    </row>
    <row r="307" spans="2:33" s="187" customFormat="1">
      <c r="B307" s="184"/>
      <c r="C307" s="186"/>
      <c r="D307" s="186"/>
      <c r="H307" s="188"/>
      <c r="I307" s="189"/>
      <c r="J307" s="184"/>
      <c r="M307" s="184"/>
      <c r="O307" s="184"/>
      <c r="T307" s="184"/>
      <c r="U307" s="186"/>
      <c r="V307" s="186"/>
      <c r="Z307" s="188"/>
      <c r="AA307" s="189"/>
      <c r="AB307" s="184"/>
      <c r="AE307" s="184"/>
      <c r="AG307" s="184"/>
    </row>
    <row r="308" spans="2:33" s="187" customFormat="1">
      <c r="B308" s="184"/>
      <c r="C308" s="186"/>
      <c r="D308" s="186"/>
      <c r="H308" s="188"/>
      <c r="I308" s="189"/>
      <c r="J308" s="184"/>
      <c r="M308" s="184"/>
      <c r="O308" s="184"/>
      <c r="T308" s="184"/>
      <c r="U308" s="186"/>
      <c r="V308" s="186"/>
      <c r="Z308" s="188"/>
      <c r="AA308" s="189"/>
      <c r="AB308" s="184"/>
      <c r="AE308" s="184"/>
      <c r="AG308" s="184"/>
    </row>
    <row r="309" spans="2:33" s="187" customFormat="1">
      <c r="B309" s="184"/>
      <c r="C309" s="186"/>
      <c r="D309" s="186"/>
      <c r="H309" s="188"/>
      <c r="I309" s="189"/>
      <c r="J309" s="184"/>
      <c r="M309" s="184"/>
      <c r="O309" s="184"/>
      <c r="T309" s="184"/>
      <c r="U309" s="186"/>
      <c r="V309" s="186"/>
      <c r="Z309" s="188"/>
      <c r="AA309" s="189"/>
      <c r="AB309" s="184"/>
      <c r="AE309" s="184"/>
      <c r="AG309" s="184"/>
    </row>
    <row r="310" spans="2:33" s="187" customFormat="1">
      <c r="B310" s="184"/>
      <c r="C310" s="186"/>
      <c r="D310" s="186"/>
      <c r="H310" s="188"/>
      <c r="I310" s="189"/>
      <c r="J310" s="184"/>
      <c r="M310" s="184"/>
      <c r="O310" s="184"/>
      <c r="T310" s="184"/>
      <c r="U310" s="186"/>
      <c r="V310" s="186"/>
      <c r="Z310" s="188"/>
      <c r="AA310" s="189"/>
      <c r="AB310" s="184"/>
      <c r="AE310" s="184"/>
      <c r="AG310" s="184"/>
    </row>
    <row r="311" spans="2:33" s="187" customFormat="1">
      <c r="B311" s="184"/>
      <c r="C311" s="186"/>
      <c r="D311" s="186"/>
      <c r="H311" s="188"/>
      <c r="I311" s="189"/>
      <c r="J311" s="184"/>
      <c r="M311" s="184"/>
      <c r="O311" s="184"/>
      <c r="T311" s="184"/>
      <c r="U311" s="186"/>
      <c r="V311" s="186"/>
      <c r="Z311" s="188"/>
      <c r="AA311" s="189"/>
      <c r="AB311" s="184"/>
      <c r="AE311" s="184"/>
      <c r="AG311" s="184"/>
    </row>
  </sheetData>
  <sortState ref="Z4:AE18">
    <sortCondition ref="AE4:AE18"/>
    <sortCondition descending="1" ref="AB4:AB18"/>
  </sortState>
  <pageMargins left="0.75" right="0.75" top="0.75" bottom="0.75" header="0.5" footer="0.5"/>
  <pageSetup scale="75" orientation="portrait" horizontalDpi="4294967292" verticalDpi="4294967292"/>
  <headerFooter>
    <oddHeader>&amp;A</oddHeader>
    <oddFooter>Page &amp;P</oddFooter>
  </headerFooter>
  <rowBreaks count="1" manualBreakCount="1">
    <brk id="56" max="6553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showGridLines="0" showZeros="0" zoomScale="125" zoomScaleNormal="125" zoomScalePageLayoutView="125" workbookViewId="0">
      <selection activeCell="K32" sqref="K32"/>
    </sheetView>
  </sheetViews>
  <sheetFormatPr baseColWidth="10" defaultColWidth="11.42578125" defaultRowHeight="16" x14ac:dyDescent="0"/>
  <cols>
    <col min="1" max="1" width="3" style="87" customWidth="1"/>
    <col min="2" max="2" width="14.85546875" style="87" customWidth="1"/>
    <col min="3" max="3" width="4.7109375" style="87" customWidth="1"/>
    <col min="4" max="4" width="5.5703125" style="87" customWidth="1"/>
    <col min="5" max="15" width="3.140625" style="87" customWidth="1"/>
    <col min="16" max="16" width="2.7109375" style="87" customWidth="1"/>
    <col min="17" max="23" width="2.7109375" style="87" hidden="1" customWidth="1"/>
    <col min="24" max="24" width="3.7109375" style="129" hidden="1" customWidth="1"/>
    <col min="25" max="27" width="3.5703125" style="87" customWidth="1"/>
    <col min="28" max="28" width="5.5703125" style="87" bestFit="1" customWidth="1"/>
    <col min="29" max="29" width="4.5703125" style="87" customWidth="1"/>
    <col min="30" max="30" width="4.140625" style="87" customWidth="1"/>
    <col min="31" max="31" width="13.28515625" style="87" customWidth="1"/>
    <col min="32" max="32" width="5.85546875" style="87" customWidth="1"/>
    <col min="33" max="33" width="6.5703125" style="87" customWidth="1"/>
    <col min="34" max="16384" width="11.42578125" style="87"/>
  </cols>
  <sheetData>
    <row r="1" spans="1:33" ht="16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38" t="str">
        <f>[20]Results!$AE$1</f>
        <v>Date</v>
      </c>
      <c r="Z1" s="438"/>
      <c r="AA1" s="438"/>
      <c r="AB1" s="438"/>
    </row>
    <row r="2" spans="1:33" ht="16" customHeight="1">
      <c r="B2" s="12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9"/>
    </row>
    <row r="3" spans="1:33">
      <c r="B3" s="123" t="s">
        <v>1</v>
      </c>
      <c r="C3" s="123"/>
      <c r="D3" s="2">
        <v>1</v>
      </c>
      <c r="E3" s="114" t="s">
        <v>2</v>
      </c>
      <c r="F3" s="114"/>
      <c r="G3" s="114"/>
      <c r="H3" s="114" t="s">
        <v>3</v>
      </c>
      <c r="I3" s="114"/>
      <c r="J3" s="114"/>
      <c r="K3" s="114" t="s">
        <v>4</v>
      </c>
      <c r="L3" s="114"/>
      <c r="M3" s="114"/>
      <c r="N3" s="114" t="s">
        <v>5</v>
      </c>
      <c r="O3" s="114"/>
      <c r="P3" s="114"/>
      <c r="Q3" s="114" t="s">
        <v>2</v>
      </c>
      <c r="R3" s="119"/>
      <c r="S3" s="114" t="s">
        <v>3</v>
      </c>
      <c r="T3" s="119"/>
      <c r="U3" s="114" t="s">
        <v>4</v>
      </c>
      <c r="V3" s="119"/>
      <c r="W3" s="114" t="s">
        <v>5</v>
      </c>
      <c r="X3" s="119"/>
      <c r="Y3" s="129" t="s">
        <v>6</v>
      </c>
      <c r="Z3" s="128" t="s">
        <v>7</v>
      </c>
      <c r="AA3" s="232" t="s">
        <v>8</v>
      </c>
      <c r="AB3" s="86" t="s">
        <v>9</v>
      </c>
    </row>
    <row r="4" spans="1:33">
      <c r="B4" s="233"/>
      <c r="C4" s="234"/>
      <c r="D4" s="235">
        <f>'[20]GP 1'!AN$12</f>
        <v>0</v>
      </c>
      <c r="E4" s="236"/>
      <c r="F4" s="237"/>
      <c r="G4" s="237"/>
      <c r="H4" s="68">
        <f>IF(J5&lt;0,"L",IF(J5&gt;0,"W", ))</f>
        <v>0</v>
      </c>
      <c r="I4" s="238">
        <f>IF($H24&gt;$I24,$I24,-$H24)</f>
        <v>0</v>
      </c>
      <c r="J4" s="239">
        <f>IF($H25&gt;$I25,$I25,-$H25)</f>
        <v>0</v>
      </c>
      <c r="K4" s="68">
        <f>IF(M5&lt;0,"L",IF(M5&gt;0,"W", ))</f>
        <v>0</v>
      </c>
      <c r="L4" s="238">
        <f>IF($H14&gt;$I14,$I14,-$H14)</f>
        <v>0</v>
      </c>
      <c r="M4" s="239">
        <f>IF($H15&gt;$I15,$I15,-$H15)</f>
        <v>0</v>
      </c>
      <c r="N4" s="68">
        <f>IF(P5&lt;0,"L",IF(P5&gt;0,"W", ))</f>
        <v>0</v>
      </c>
      <c r="O4" s="238">
        <f>IF($H34&gt;$I34,$I34,-$H34)</f>
        <v>0</v>
      </c>
      <c r="P4" s="240">
        <f>IF($H35&gt;$I35,$I35,-$H35)</f>
        <v>0</v>
      </c>
      <c r="Q4" s="241"/>
      <c r="R4" s="242"/>
      <c r="S4" s="132">
        <f>IF(H4="W",2, )</f>
        <v>0</v>
      </c>
      <c r="T4" s="243">
        <f>IF(J5&lt;0, 1, )</f>
        <v>0</v>
      </c>
      <c r="U4" s="132">
        <f>IF(K4="W",2, )</f>
        <v>0</v>
      </c>
      <c r="V4" s="243">
        <f>IF(M5&lt;0, 1, )</f>
        <v>0</v>
      </c>
      <c r="W4" s="132">
        <f>IF(N4="W",2, )</f>
        <v>0</v>
      </c>
      <c r="X4" s="243">
        <f>IF(P5&lt;0, 1, )</f>
        <v>0</v>
      </c>
      <c r="Y4" s="71">
        <f>SUM(Q4:X4)</f>
        <v>0</v>
      </c>
      <c r="Z4" s="244"/>
      <c r="AA4" s="245"/>
      <c r="AB4" s="71"/>
      <c r="AE4" s="87">
        <f t="shared" ref="AE4:AE11" si="0">B4</f>
        <v>0</v>
      </c>
      <c r="AG4" s="128">
        <f t="shared" ref="AG4:AG11" si="1">D4</f>
        <v>0</v>
      </c>
    </row>
    <row r="5" spans="1:33">
      <c r="A5" s="125" t="s">
        <v>2</v>
      </c>
      <c r="B5" s="246"/>
      <c r="C5" s="247"/>
      <c r="D5" s="248">
        <f>'[20]GP 1'!AN$13</f>
        <v>0</v>
      </c>
      <c r="E5" s="249"/>
      <c r="F5" s="250"/>
      <c r="G5" s="250"/>
      <c r="H5" s="251">
        <f>IF($H26&gt;$I26,$I26,-$H26)</f>
        <v>0</v>
      </c>
      <c r="I5" s="252">
        <f>IF($H27&gt;$I27,$I27,-$H27)</f>
        <v>0</v>
      </c>
      <c r="J5" s="252">
        <f>IF($H28&gt;$I28,$I28,-$H28)</f>
        <v>0</v>
      </c>
      <c r="K5" s="251">
        <f>IF($H16&gt;$I16,$I16,-$H16)</f>
        <v>0</v>
      </c>
      <c r="L5" s="252">
        <f>IF($H17&gt;$I17,$I17,-$H17)</f>
        <v>0</v>
      </c>
      <c r="M5" s="252">
        <f>IF($H18&gt;$I18,$I18,-$H18)</f>
        <v>0</v>
      </c>
      <c r="N5" s="251">
        <f>IF($H36&gt;$I36,$I36,-$H36)</f>
        <v>0</v>
      </c>
      <c r="O5" s="252">
        <f>IF($H37&gt;$I37,$I37,-$H37)</f>
        <v>0</v>
      </c>
      <c r="P5" s="253">
        <f>IF($H38&gt;$I38,$I38,-$H38)</f>
        <v>0</v>
      </c>
      <c r="Q5" s="254"/>
      <c r="R5" s="255"/>
      <c r="S5" s="103"/>
      <c r="T5" s="125"/>
      <c r="U5" s="103"/>
      <c r="V5" s="125"/>
      <c r="W5" s="103"/>
      <c r="X5" s="125"/>
      <c r="Y5" s="86"/>
      <c r="Z5" s="256" t="s">
        <v>10</v>
      </c>
      <c r="AA5" s="257" t="s">
        <v>10</v>
      </c>
      <c r="AB5" s="86"/>
      <c r="AD5" s="129">
        <v>1</v>
      </c>
      <c r="AE5" s="87">
        <f t="shared" si="0"/>
        <v>0</v>
      </c>
      <c r="AG5" s="87">
        <f t="shared" si="1"/>
        <v>0</v>
      </c>
    </row>
    <row r="6" spans="1:33">
      <c r="A6" s="126"/>
      <c r="B6" s="233"/>
      <c r="C6" s="234"/>
      <c r="D6" s="235">
        <f>'[20]GP 4'!AN$12</f>
        <v>0</v>
      </c>
      <c r="E6" s="68">
        <f>IF(G7&lt;0,"L",IF(G7&gt;0,"W", ))</f>
        <v>0</v>
      </c>
      <c r="F6" s="238">
        <f>-I4</f>
        <v>0</v>
      </c>
      <c r="G6" s="258">
        <f>-J4</f>
        <v>0</v>
      </c>
      <c r="H6" s="236"/>
      <c r="I6" s="237"/>
      <c r="J6" s="237"/>
      <c r="K6" s="68">
        <f>IF(M7&lt;0,"L",IF(M7&gt;0,"W", ))</f>
        <v>0</v>
      </c>
      <c r="L6" s="238">
        <f>IF(H39&gt;$I39,$I39,-$H39)</f>
        <v>0</v>
      </c>
      <c r="M6" s="239">
        <f>IF(H40&gt;$I40,$I40,-$H40)</f>
        <v>0</v>
      </c>
      <c r="N6" s="68">
        <f>IF(P7&lt;0,"L",IF(P7&gt;0,"W", ))</f>
        <v>0</v>
      </c>
      <c r="O6" s="238">
        <f>IF($H19&gt;$I19,$I19,-$H19)</f>
        <v>0</v>
      </c>
      <c r="P6" s="240">
        <f>IF($H20&gt;$I20,$I20,-$H20)</f>
        <v>0</v>
      </c>
      <c r="Q6" s="259">
        <f>IF(E6="W",2, )</f>
        <v>0</v>
      </c>
      <c r="R6" s="258">
        <f>IF(G7&lt;0, 1, )</f>
        <v>0</v>
      </c>
      <c r="S6" s="241"/>
      <c r="T6" s="242"/>
      <c r="U6" s="132">
        <f>IF(K6="W",2, )</f>
        <v>0</v>
      </c>
      <c r="V6" s="243">
        <f>IF(M7&lt;0, 1, )</f>
        <v>0</v>
      </c>
      <c r="W6" s="132">
        <f>IF(N6="W",2, )</f>
        <v>0</v>
      </c>
      <c r="X6" s="243">
        <f>IF(P7&lt;0, 1, )</f>
        <v>0</v>
      </c>
      <c r="Y6" s="71">
        <f>SUM(Q6:X6)</f>
        <v>0</v>
      </c>
      <c r="Z6" s="244"/>
      <c r="AA6" s="245"/>
      <c r="AB6" s="77"/>
      <c r="AD6" s="129"/>
      <c r="AE6" s="87">
        <f t="shared" si="0"/>
        <v>0</v>
      </c>
      <c r="AG6" s="128">
        <f t="shared" si="1"/>
        <v>0</v>
      </c>
    </row>
    <row r="7" spans="1:33">
      <c r="A7" s="125" t="s">
        <v>3</v>
      </c>
      <c r="B7" s="246"/>
      <c r="C7" s="247"/>
      <c r="D7" s="248">
        <f>'[20]GP 4'!AN$13</f>
        <v>0</v>
      </c>
      <c r="E7" s="72">
        <f>-H5</f>
        <v>0</v>
      </c>
      <c r="F7" s="260">
        <f>-I5</f>
        <v>0</v>
      </c>
      <c r="G7" s="243">
        <f>-J5</f>
        <v>0</v>
      </c>
      <c r="H7" s="249"/>
      <c r="I7" s="250"/>
      <c r="J7" s="250"/>
      <c r="K7" s="251">
        <f>IF(H41&gt;$I41,$I41,-$H41)</f>
        <v>0</v>
      </c>
      <c r="L7" s="252">
        <f>IF(H42&gt;$I42,$I42,-$H42)</f>
        <v>0</v>
      </c>
      <c r="M7" s="252">
        <f>IF($H43&gt;$I43,$I43,-$H43)</f>
        <v>0</v>
      </c>
      <c r="N7" s="251">
        <f>IF($H21&gt;$I21,$I21,-$H21)</f>
        <v>0</v>
      </c>
      <c r="O7" s="252">
        <f>IF($H22&gt;$I22,$I22,-$H22)</f>
        <v>0</v>
      </c>
      <c r="P7" s="253">
        <f>IF($H23&gt;$I23,$I23,-$H23)</f>
        <v>0</v>
      </c>
      <c r="Q7" s="144"/>
      <c r="R7" s="125"/>
      <c r="S7" s="254"/>
      <c r="T7" s="255"/>
      <c r="U7" s="103"/>
      <c r="V7" s="125"/>
      <c r="W7" s="103"/>
      <c r="X7" s="125"/>
      <c r="Y7" s="86"/>
      <c r="Z7" s="256" t="s">
        <v>10</v>
      </c>
      <c r="AA7" s="257" t="s">
        <v>10</v>
      </c>
      <c r="AB7" s="86"/>
      <c r="AD7" s="129">
        <v>2</v>
      </c>
      <c r="AE7" s="87">
        <f t="shared" si="0"/>
        <v>0</v>
      </c>
      <c r="AG7" s="87">
        <f t="shared" si="1"/>
        <v>0</v>
      </c>
    </row>
    <row r="8" spans="1:33">
      <c r="A8" s="126"/>
      <c r="B8" s="233"/>
      <c r="C8" s="234"/>
      <c r="D8" s="235">
        <f>'[20]GP 5'!AN$12</f>
        <v>0</v>
      </c>
      <c r="E8" s="68">
        <f>IF(G9&lt;0,"L",IF(G9&gt;0,"W", ))</f>
        <v>0</v>
      </c>
      <c r="F8" s="238">
        <f>-L4</f>
        <v>0</v>
      </c>
      <c r="G8" s="258">
        <f>-M4</f>
        <v>0</v>
      </c>
      <c r="H8" s="68">
        <f>IF(J9&lt;0,"L",IF(J9&gt;0,"W", ))</f>
        <v>0</v>
      </c>
      <c r="I8" s="238">
        <f>-L6</f>
        <v>0</v>
      </c>
      <c r="J8" s="258">
        <f>-M6</f>
        <v>0</v>
      </c>
      <c r="K8" s="236"/>
      <c r="L8" s="237"/>
      <c r="M8" s="237"/>
      <c r="N8" s="68">
        <f>IF(P9&lt;0,"L",IF(P9&gt;0,"W", ))</f>
        <v>0</v>
      </c>
      <c r="O8" s="238">
        <f>IF($H29&gt;$I29,$I29,-$H29)</f>
        <v>0</v>
      </c>
      <c r="P8" s="240">
        <f>IF($H30&gt;$I30,$I30,-$H30)</f>
        <v>0</v>
      </c>
      <c r="Q8" s="259">
        <f>IF(E8="W",2, )</f>
        <v>0</v>
      </c>
      <c r="R8" s="258">
        <f>IF(G9&lt;0, 1, )</f>
        <v>0</v>
      </c>
      <c r="S8" s="132">
        <f>IF(H8="W",2, )</f>
        <v>0</v>
      </c>
      <c r="T8" s="243">
        <f>IF(J9&lt;0, 1, )</f>
        <v>0</v>
      </c>
      <c r="U8" s="241"/>
      <c r="V8" s="242"/>
      <c r="W8" s="132">
        <f>IF(N8="W",2, )</f>
        <v>0</v>
      </c>
      <c r="X8" s="243">
        <f>IF(P9&lt;0, 1, )</f>
        <v>0</v>
      </c>
      <c r="Y8" s="71">
        <f>SUM(Q8:X8)</f>
        <v>0</v>
      </c>
      <c r="Z8" s="244"/>
      <c r="AA8" s="245"/>
      <c r="AB8" s="77"/>
      <c r="AD8" s="129"/>
      <c r="AE8" s="87">
        <f t="shared" si="0"/>
        <v>0</v>
      </c>
      <c r="AG8" s="128">
        <f t="shared" si="1"/>
        <v>0</v>
      </c>
    </row>
    <row r="9" spans="1:33">
      <c r="A9" s="125" t="s">
        <v>4</v>
      </c>
      <c r="B9" s="246"/>
      <c r="C9" s="247"/>
      <c r="D9" s="248">
        <f>'[20]GP 5'!AN$13</f>
        <v>0</v>
      </c>
      <c r="E9" s="72">
        <f>-K5</f>
        <v>0</v>
      </c>
      <c r="F9" s="260">
        <f>-L5</f>
        <v>0</v>
      </c>
      <c r="G9" s="243">
        <f>-M5</f>
        <v>0</v>
      </c>
      <c r="H9" s="72">
        <f>-K7</f>
        <v>0</v>
      </c>
      <c r="I9" s="260">
        <f>-L7</f>
        <v>0</v>
      </c>
      <c r="J9" s="243">
        <f>-M7</f>
        <v>0</v>
      </c>
      <c r="K9" s="249"/>
      <c r="L9" s="250"/>
      <c r="M9" s="250"/>
      <c r="N9" s="251">
        <f>IF($H31&gt;$I31,$I31,-$H31)</f>
        <v>0</v>
      </c>
      <c r="O9" s="252">
        <f>IF($H32&gt;$I32,$I32,-$H32)</f>
        <v>0</v>
      </c>
      <c r="P9" s="253">
        <f>IF($H33&gt;$I33,$I33,-$H33)</f>
        <v>0</v>
      </c>
      <c r="Q9" s="144"/>
      <c r="R9" s="125"/>
      <c r="S9" s="103"/>
      <c r="T9" s="125"/>
      <c r="U9" s="254"/>
      <c r="V9" s="255"/>
      <c r="W9" s="103"/>
      <c r="X9" s="125"/>
      <c r="Y9" s="86"/>
      <c r="Z9" s="256" t="s">
        <v>10</v>
      </c>
      <c r="AA9" s="257" t="s">
        <v>10</v>
      </c>
      <c r="AB9" s="86"/>
      <c r="AD9" s="129">
        <v>3</v>
      </c>
      <c r="AE9" s="87">
        <f t="shared" si="0"/>
        <v>0</v>
      </c>
      <c r="AG9" s="87">
        <f t="shared" si="1"/>
        <v>0</v>
      </c>
    </row>
    <row r="10" spans="1:33">
      <c r="A10" s="126"/>
      <c r="B10" s="233"/>
      <c r="C10" s="234"/>
      <c r="D10" s="235">
        <f>'[20]GP 8'!AN$12</f>
        <v>0</v>
      </c>
      <c r="E10" s="68">
        <f>IF(G11&lt;0,"L",IF(G11&gt;0,"W", ))</f>
        <v>0</v>
      </c>
      <c r="F10" s="238">
        <f>-O4</f>
        <v>0</v>
      </c>
      <c r="G10" s="261">
        <f>-P4</f>
        <v>0</v>
      </c>
      <c r="H10" s="68">
        <f>IF(J11&lt;0,"L",IF(J11&gt;0,"W", ))</f>
        <v>0</v>
      </c>
      <c r="I10" s="238">
        <f>-O6</f>
        <v>0</v>
      </c>
      <c r="J10" s="258">
        <f>-P6</f>
        <v>0</v>
      </c>
      <c r="K10" s="68">
        <f>IF(M11&lt;0,"L",IF(M11&gt;0,"W", ))</f>
        <v>0</v>
      </c>
      <c r="L10" s="238">
        <f>-O8</f>
        <v>0</v>
      </c>
      <c r="M10" s="258">
        <f>-P8</f>
        <v>0</v>
      </c>
      <c r="N10" s="236"/>
      <c r="O10" s="237"/>
      <c r="P10" s="262"/>
      <c r="Q10" s="132">
        <f>IF(E10="W",2, )</f>
        <v>0</v>
      </c>
      <c r="R10" s="150">
        <f>IF(E10="L",1, )</f>
        <v>0</v>
      </c>
      <c r="S10" s="132">
        <f>IF(H10="W",2, )</f>
        <v>0</v>
      </c>
      <c r="T10" s="243">
        <f>IF(J11&lt;0, 1, )</f>
        <v>0</v>
      </c>
      <c r="U10" s="132">
        <f>IF(K10="W",2, )</f>
        <v>0</v>
      </c>
      <c r="V10" s="243">
        <f>IF(M11&lt;0, 1, )</f>
        <v>0</v>
      </c>
      <c r="W10" s="241"/>
      <c r="X10" s="242"/>
      <c r="Y10" s="238">
        <f>SUM(Q10:X10)</f>
        <v>0</v>
      </c>
      <c r="Z10" s="244"/>
      <c r="AA10" s="245"/>
      <c r="AB10" s="77"/>
      <c r="AD10" s="129"/>
      <c r="AE10" s="87">
        <f t="shared" si="0"/>
        <v>0</v>
      </c>
      <c r="AG10" s="128">
        <f t="shared" si="1"/>
        <v>0</v>
      </c>
    </row>
    <row r="11" spans="1:33">
      <c r="A11" s="125" t="s">
        <v>5</v>
      </c>
      <c r="B11" s="263"/>
      <c r="C11" s="264"/>
      <c r="D11" s="265">
        <f>'[20]GP 8'!AN$13</f>
        <v>0</v>
      </c>
      <c r="E11" s="266">
        <f>-N5</f>
        <v>0</v>
      </c>
      <c r="F11" s="267">
        <f>-O5</f>
        <v>0</v>
      </c>
      <c r="G11" s="268">
        <f>-P5</f>
        <v>0</v>
      </c>
      <c r="H11" s="107">
        <f>-N7</f>
        <v>0</v>
      </c>
      <c r="I11" s="267">
        <f>-O7</f>
        <v>0</v>
      </c>
      <c r="J11" s="109">
        <f>-P7</f>
        <v>0</v>
      </c>
      <c r="K11" s="107">
        <f>-N9</f>
        <v>0</v>
      </c>
      <c r="L11" s="267">
        <f>-O9</f>
        <v>0</v>
      </c>
      <c r="M11" s="109">
        <f>-P9</f>
        <v>0</v>
      </c>
      <c r="N11" s="249"/>
      <c r="O11" s="250"/>
      <c r="P11" s="269"/>
      <c r="Q11" s="103"/>
      <c r="R11" s="125"/>
      <c r="S11" s="103"/>
      <c r="T11" s="125"/>
      <c r="U11" s="103"/>
      <c r="V11" s="125"/>
      <c r="W11" s="254"/>
      <c r="X11" s="255"/>
      <c r="Y11" s="108"/>
      <c r="Z11" s="256" t="s">
        <v>10</v>
      </c>
      <c r="AA11" s="257" t="s">
        <v>10</v>
      </c>
      <c r="AB11" s="86"/>
      <c r="AD11" s="129">
        <v>4</v>
      </c>
      <c r="AE11" s="87">
        <f t="shared" si="0"/>
        <v>0</v>
      </c>
      <c r="AG11" s="87">
        <f t="shared" si="1"/>
        <v>0</v>
      </c>
    </row>
    <row r="12" spans="1:33">
      <c r="AD12" s="129"/>
    </row>
    <row r="13" spans="1:33">
      <c r="H13" s="128" t="s">
        <v>1</v>
      </c>
      <c r="I13" s="129">
        <f>D3</f>
        <v>1</v>
      </c>
      <c r="J13" s="129"/>
      <c r="K13" s="129"/>
      <c r="L13" s="129"/>
      <c r="X13" s="87"/>
      <c r="Y13" s="103"/>
      <c r="Z13" s="103"/>
      <c r="AA13" s="103"/>
      <c r="AB13" s="129"/>
    </row>
    <row r="14" spans="1:33">
      <c r="A14" s="68">
        <v>1</v>
      </c>
      <c r="B14" s="130"/>
      <c r="C14" s="131"/>
      <c r="D14" s="131"/>
      <c r="E14" s="131"/>
      <c r="F14" s="131"/>
      <c r="G14" s="131"/>
      <c r="H14" s="270" t="s">
        <v>11</v>
      </c>
      <c r="I14" s="271"/>
      <c r="J14" s="68"/>
      <c r="K14" s="238"/>
      <c r="L14" s="238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258"/>
      <c r="AB14" s="71"/>
    </row>
    <row r="15" spans="1:33">
      <c r="A15" s="72"/>
      <c r="B15" s="78"/>
      <c r="C15" s="79"/>
      <c r="D15" s="79"/>
      <c r="E15" s="79"/>
      <c r="F15" s="79"/>
      <c r="G15" s="79"/>
      <c r="H15" s="272" t="s">
        <v>11</v>
      </c>
      <c r="I15" s="273"/>
      <c r="J15" s="72"/>
      <c r="K15" s="148"/>
      <c r="L15" s="148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243"/>
      <c r="AB15" s="77"/>
    </row>
    <row r="16" spans="1:33">
      <c r="A16" s="72" t="s">
        <v>2</v>
      </c>
      <c r="B16" s="78">
        <f>B$5</f>
        <v>0</v>
      </c>
      <c r="C16" s="79"/>
      <c r="D16" s="79"/>
      <c r="E16" s="435">
        <f>$D$5</f>
        <v>0</v>
      </c>
      <c r="F16" s="435"/>
      <c r="G16" s="79"/>
      <c r="H16" s="272" t="s">
        <v>11</v>
      </c>
      <c r="I16" s="273"/>
      <c r="J16" s="80">
        <f>$B$9</f>
        <v>0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435">
        <f>$D$9</f>
        <v>0</v>
      </c>
      <c r="Z16" s="435"/>
      <c r="AA16" s="243"/>
      <c r="AB16" s="77" t="s">
        <v>4</v>
      </c>
    </row>
    <row r="17" spans="1:28">
      <c r="A17" s="72"/>
      <c r="B17" s="78"/>
      <c r="C17" s="79"/>
      <c r="D17" s="79"/>
      <c r="E17" s="79"/>
      <c r="F17" s="79"/>
      <c r="G17" s="79"/>
      <c r="H17" s="272" t="s">
        <v>11</v>
      </c>
      <c r="I17" s="273"/>
      <c r="J17" s="80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243"/>
      <c r="AB17" s="77"/>
    </row>
    <row r="18" spans="1:28">
      <c r="A18" s="107"/>
      <c r="B18" s="142"/>
      <c r="C18" s="143"/>
      <c r="D18" s="143"/>
      <c r="E18" s="143"/>
      <c r="F18" s="143"/>
      <c r="G18" s="143"/>
      <c r="H18" s="274" t="s">
        <v>11</v>
      </c>
      <c r="I18" s="275"/>
      <c r="J18" s="144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9"/>
      <c r="AB18" s="86"/>
    </row>
    <row r="19" spans="1:28">
      <c r="A19" s="68">
        <v>2</v>
      </c>
      <c r="B19" s="130"/>
      <c r="C19" s="131"/>
      <c r="D19" s="131"/>
      <c r="E19" s="131"/>
      <c r="F19" s="131"/>
      <c r="G19" s="131"/>
      <c r="H19" s="270" t="s">
        <v>11</v>
      </c>
      <c r="I19" s="271"/>
      <c r="J19" s="72"/>
      <c r="K19" s="148"/>
      <c r="L19" s="148"/>
      <c r="M19" s="81"/>
      <c r="N19" s="81"/>
      <c r="O19" s="81"/>
      <c r="P19" s="81"/>
      <c r="Q19" s="81"/>
      <c r="R19" s="81"/>
      <c r="S19" s="81"/>
      <c r="T19" s="81"/>
      <c r="X19" s="87"/>
      <c r="AA19" s="129"/>
      <c r="AB19" s="71"/>
    </row>
    <row r="20" spans="1:28">
      <c r="A20" s="72"/>
      <c r="B20" s="78"/>
      <c r="C20" s="79"/>
      <c r="D20" s="79"/>
      <c r="E20" s="79"/>
      <c r="F20" s="79"/>
      <c r="G20" s="79"/>
      <c r="H20" s="272" t="s">
        <v>11</v>
      </c>
      <c r="I20" s="273"/>
      <c r="J20" s="72"/>
      <c r="K20" s="148"/>
      <c r="L20" s="148"/>
      <c r="M20" s="81"/>
      <c r="N20" s="81"/>
      <c r="O20" s="81"/>
      <c r="P20" s="81"/>
      <c r="Q20" s="81"/>
      <c r="R20" s="81"/>
      <c r="S20" s="81"/>
      <c r="T20" s="81"/>
      <c r="X20" s="87"/>
      <c r="AA20" s="129"/>
      <c r="AB20" s="77"/>
    </row>
    <row r="21" spans="1:28">
      <c r="A21" s="72" t="s">
        <v>3</v>
      </c>
      <c r="B21" s="78">
        <f>$B$7</f>
        <v>0</v>
      </c>
      <c r="C21" s="79"/>
      <c r="D21" s="79"/>
      <c r="E21" s="435">
        <f>$D$7</f>
        <v>0</v>
      </c>
      <c r="F21" s="435"/>
      <c r="G21" s="79"/>
      <c r="H21" s="272" t="s">
        <v>11</v>
      </c>
      <c r="I21" s="273"/>
      <c r="J21" s="80">
        <f>$B$11</f>
        <v>0</v>
      </c>
      <c r="K21" s="81"/>
      <c r="L21" s="81"/>
      <c r="X21" s="87"/>
      <c r="Y21" s="437">
        <f>$D$11</f>
        <v>0</v>
      </c>
      <c r="Z21" s="437"/>
      <c r="AA21" s="129"/>
      <c r="AB21" s="77" t="s">
        <v>5</v>
      </c>
    </row>
    <row r="22" spans="1:28">
      <c r="A22" s="72"/>
      <c r="B22" s="78"/>
      <c r="C22" s="79"/>
      <c r="D22" s="79"/>
      <c r="E22" s="79"/>
      <c r="F22" s="79"/>
      <c r="G22" s="79"/>
      <c r="H22" s="272" t="s">
        <v>11</v>
      </c>
      <c r="I22" s="273"/>
      <c r="J22" s="80"/>
      <c r="K22" s="81"/>
      <c r="L22" s="81"/>
      <c r="X22" s="87"/>
      <c r="AA22" s="129"/>
      <c r="AB22" s="77"/>
    </row>
    <row r="23" spans="1:28">
      <c r="A23" s="107"/>
      <c r="B23" s="142"/>
      <c r="C23" s="143"/>
      <c r="D23" s="143"/>
      <c r="E23" s="143"/>
      <c r="F23" s="143"/>
      <c r="G23" s="143"/>
      <c r="H23" s="274" t="s">
        <v>11</v>
      </c>
      <c r="I23" s="275"/>
      <c r="J23" s="144"/>
      <c r="K23" s="81"/>
      <c r="L23" s="81"/>
      <c r="X23" s="87"/>
      <c r="Y23" s="103"/>
      <c r="Z23" s="103"/>
      <c r="AA23" s="108"/>
      <c r="AB23" s="86"/>
    </row>
    <row r="24" spans="1:28">
      <c r="A24" s="68">
        <v>3</v>
      </c>
      <c r="B24" s="130"/>
      <c r="C24" s="131"/>
      <c r="D24" s="131"/>
      <c r="E24" s="131"/>
      <c r="F24" s="131"/>
      <c r="G24" s="131"/>
      <c r="H24" s="270" t="s">
        <v>11</v>
      </c>
      <c r="I24" s="271"/>
      <c r="J24" s="68"/>
      <c r="K24" s="238"/>
      <c r="L24" s="238"/>
      <c r="M24" s="132"/>
      <c r="N24" s="132"/>
      <c r="O24" s="132"/>
      <c r="P24" s="132"/>
      <c r="Q24" s="132"/>
      <c r="R24" s="132"/>
      <c r="S24" s="132"/>
      <c r="T24" s="132"/>
      <c r="X24" s="87"/>
      <c r="AA24" s="129"/>
      <c r="AB24" s="71"/>
    </row>
    <row r="25" spans="1:28">
      <c r="A25" s="72"/>
      <c r="B25" s="78"/>
      <c r="C25" s="79"/>
      <c r="D25" s="79"/>
      <c r="E25" s="79"/>
      <c r="F25" s="79"/>
      <c r="G25" s="79"/>
      <c r="H25" s="272" t="s">
        <v>11</v>
      </c>
      <c r="I25" s="273"/>
      <c r="J25" s="72"/>
      <c r="K25" s="148"/>
      <c r="L25" s="148"/>
      <c r="M25" s="81"/>
      <c r="N25" s="81"/>
      <c r="O25" s="81"/>
      <c r="P25" s="81"/>
      <c r="Q25" s="81"/>
      <c r="R25" s="81"/>
      <c r="S25" s="81"/>
      <c r="T25" s="81"/>
      <c r="X25" s="87"/>
      <c r="AA25" s="129"/>
      <c r="AB25" s="77"/>
    </row>
    <row r="26" spans="1:28">
      <c r="A26" s="72" t="s">
        <v>2</v>
      </c>
      <c r="B26" s="78">
        <f>B$5</f>
        <v>0</v>
      </c>
      <c r="C26" s="79"/>
      <c r="D26" s="79"/>
      <c r="E26" s="435">
        <f>$D$5</f>
        <v>0</v>
      </c>
      <c r="F26" s="435"/>
      <c r="G26" s="79"/>
      <c r="H26" s="272" t="s">
        <v>11</v>
      </c>
      <c r="I26" s="273"/>
      <c r="J26" s="78">
        <f>$B$7</f>
        <v>0</v>
      </c>
      <c r="K26" s="81"/>
      <c r="L26" s="81"/>
      <c r="X26" s="87"/>
      <c r="Y26" s="435">
        <f>$D$7</f>
        <v>0</v>
      </c>
      <c r="Z26" s="435"/>
      <c r="AA26" s="129"/>
      <c r="AB26" s="77" t="s">
        <v>3</v>
      </c>
    </row>
    <row r="27" spans="1:28">
      <c r="A27" s="72"/>
      <c r="B27" s="78"/>
      <c r="C27" s="79"/>
      <c r="D27" s="79"/>
      <c r="E27" s="79"/>
      <c r="F27" s="79"/>
      <c r="G27" s="79"/>
      <c r="H27" s="272" t="s">
        <v>11</v>
      </c>
      <c r="I27" s="273"/>
      <c r="J27" s="80"/>
      <c r="K27" s="81"/>
      <c r="L27" s="81"/>
      <c r="X27" s="87"/>
      <c r="AA27" s="129"/>
      <c r="AB27" s="77"/>
    </row>
    <row r="28" spans="1:28">
      <c r="A28" s="107"/>
      <c r="B28" s="142"/>
      <c r="C28" s="143"/>
      <c r="D28" s="143"/>
      <c r="E28" s="143"/>
      <c r="F28" s="143"/>
      <c r="G28" s="143"/>
      <c r="H28" s="274" t="s">
        <v>11</v>
      </c>
      <c r="I28" s="275"/>
      <c r="J28" s="144"/>
      <c r="K28" s="81"/>
      <c r="L28" s="81"/>
      <c r="X28" s="87"/>
      <c r="Y28" s="103"/>
      <c r="Z28" s="103"/>
      <c r="AA28" s="108"/>
      <c r="AB28" s="86"/>
    </row>
    <row r="29" spans="1:28">
      <c r="A29" s="68">
        <v>4</v>
      </c>
      <c r="B29" s="130"/>
      <c r="C29" s="131"/>
      <c r="D29" s="131"/>
      <c r="E29" s="131"/>
      <c r="F29" s="131"/>
      <c r="G29" s="131"/>
      <c r="H29" s="270" t="s">
        <v>11</v>
      </c>
      <c r="I29" s="271"/>
      <c r="J29" s="68"/>
      <c r="K29" s="238"/>
      <c r="L29" s="238"/>
      <c r="M29" s="132"/>
      <c r="N29" s="132"/>
      <c r="O29" s="132"/>
      <c r="P29" s="132"/>
      <c r="Q29" s="132"/>
      <c r="R29" s="132"/>
      <c r="S29" s="132"/>
      <c r="T29" s="132"/>
      <c r="X29" s="87"/>
      <c r="AA29" s="129"/>
      <c r="AB29" s="71"/>
    </row>
    <row r="30" spans="1:28">
      <c r="A30" s="72"/>
      <c r="B30" s="78"/>
      <c r="C30" s="79"/>
      <c r="D30" s="79"/>
      <c r="E30" s="79"/>
      <c r="F30" s="79"/>
      <c r="G30" s="79"/>
      <c r="H30" s="272" t="s">
        <v>11</v>
      </c>
      <c r="I30" s="273"/>
      <c r="J30" s="72"/>
      <c r="K30" s="148"/>
      <c r="L30" s="148"/>
      <c r="M30" s="81"/>
      <c r="N30" s="81"/>
      <c r="O30" s="81"/>
      <c r="P30" s="81"/>
      <c r="Q30" s="81"/>
      <c r="R30" s="81"/>
      <c r="S30" s="81"/>
      <c r="T30" s="81"/>
      <c r="X30" s="87"/>
      <c r="AA30" s="129"/>
      <c r="AB30" s="77"/>
    </row>
    <row r="31" spans="1:28">
      <c r="A31" s="72" t="s">
        <v>4</v>
      </c>
      <c r="B31" s="78">
        <f>B9</f>
        <v>0</v>
      </c>
      <c r="C31" s="79"/>
      <c r="D31" s="79"/>
      <c r="E31" s="435">
        <f>$D$9</f>
        <v>0</v>
      </c>
      <c r="F31" s="435"/>
      <c r="G31" s="79"/>
      <c r="H31" s="272" t="s">
        <v>11</v>
      </c>
      <c r="I31" s="273"/>
      <c r="J31" s="80">
        <f>$B$11</f>
        <v>0</v>
      </c>
      <c r="K31" s="81"/>
      <c r="L31" s="81"/>
      <c r="X31" s="87"/>
      <c r="Y31" s="437">
        <f>$D$11</f>
        <v>0</v>
      </c>
      <c r="Z31" s="437"/>
      <c r="AA31" s="129"/>
      <c r="AB31" s="77" t="s">
        <v>5</v>
      </c>
    </row>
    <row r="32" spans="1:28">
      <c r="A32" s="72"/>
      <c r="B32" s="78"/>
      <c r="C32" s="79"/>
      <c r="D32" s="79"/>
      <c r="E32" s="79"/>
      <c r="F32" s="79"/>
      <c r="G32" s="79"/>
      <c r="H32" s="272" t="s">
        <v>11</v>
      </c>
      <c r="I32" s="273"/>
      <c r="J32" s="80"/>
      <c r="K32" s="81"/>
      <c r="L32" s="81"/>
      <c r="X32" s="87"/>
      <c r="AA32" s="129"/>
      <c r="AB32" s="77"/>
    </row>
    <row r="33" spans="1:33">
      <c r="A33" s="107"/>
      <c r="B33" s="142"/>
      <c r="C33" s="143"/>
      <c r="D33" s="143"/>
      <c r="E33" s="143"/>
      <c r="F33" s="143"/>
      <c r="G33" s="143"/>
      <c r="H33" s="274" t="s">
        <v>11</v>
      </c>
      <c r="I33" s="275"/>
      <c r="J33" s="144"/>
      <c r="K33" s="81"/>
      <c r="L33" s="81"/>
      <c r="X33" s="87"/>
      <c r="Y33" s="103"/>
      <c r="Z33" s="103"/>
      <c r="AA33" s="108"/>
      <c r="AB33" s="86"/>
    </row>
    <row r="34" spans="1:33">
      <c r="A34" s="68">
        <v>5</v>
      </c>
      <c r="B34" s="130"/>
      <c r="C34" s="131"/>
      <c r="D34" s="131"/>
      <c r="E34" s="131"/>
      <c r="F34" s="131"/>
      <c r="G34" s="131"/>
      <c r="H34" s="270" t="s">
        <v>11</v>
      </c>
      <c r="I34" s="271"/>
      <c r="J34" s="68"/>
      <c r="K34" s="238"/>
      <c r="L34" s="238"/>
      <c r="M34" s="132"/>
      <c r="N34" s="132"/>
      <c r="O34" s="132"/>
      <c r="P34" s="132"/>
      <c r="Q34" s="132"/>
      <c r="R34" s="132"/>
      <c r="S34" s="132"/>
      <c r="T34" s="132"/>
      <c r="X34" s="87"/>
      <c r="AA34" s="129"/>
      <c r="AB34" s="71"/>
    </row>
    <row r="35" spans="1:33">
      <c r="A35" s="72"/>
      <c r="B35" s="78"/>
      <c r="C35" s="79"/>
      <c r="D35" s="79"/>
      <c r="E35" s="79"/>
      <c r="F35" s="79"/>
      <c r="G35" s="79"/>
      <c r="H35" s="272" t="s">
        <v>11</v>
      </c>
      <c r="I35" s="273"/>
      <c r="J35" s="72"/>
      <c r="K35" s="148"/>
      <c r="L35" s="148"/>
      <c r="M35" s="81"/>
      <c r="N35" s="81"/>
      <c r="O35" s="81"/>
      <c r="P35" s="81"/>
      <c r="Q35" s="81"/>
      <c r="R35" s="81"/>
      <c r="S35" s="81"/>
      <c r="T35" s="81"/>
      <c r="X35" s="87"/>
      <c r="AA35" s="129"/>
      <c r="AB35" s="77"/>
    </row>
    <row r="36" spans="1:33">
      <c r="A36" s="72" t="s">
        <v>2</v>
      </c>
      <c r="B36" s="78">
        <f>B$5</f>
        <v>0</v>
      </c>
      <c r="C36" s="79"/>
      <c r="D36" s="79"/>
      <c r="E36" s="435">
        <f>$D$5</f>
        <v>0</v>
      </c>
      <c r="F36" s="435"/>
      <c r="G36" s="79"/>
      <c r="H36" s="272" t="s">
        <v>11</v>
      </c>
      <c r="I36" s="273"/>
      <c r="J36" s="80">
        <f>$B$11</f>
        <v>0</v>
      </c>
      <c r="K36" s="81"/>
      <c r="L36" s="81"/>
      <c r="X36" s="87"/>
      <c r="Y36" s="437">
        <f>$D$11</f>
        <v>0</v>
      </c>
      <c r="Z36" s="437"/>
      <c r="AA36" s="129"/>
      <c r="AB36" s="77" t="s">
        <v>5</v>
      </c>
    </row>
    <row r="37" spans="1:33">
      <c r="A37" s="72"/>
      <c r="B37" s="78"/>
      <c r="C37" s="79"/>
      <c r="D37" s="79"/>
      <c r="E37" s="79"/>
      <c r="F37" s="79"/>
      <c r="G37" s="79"/>
      <c r="H37" s="272" t="s">
        <v>11</v>
      </c>
      <c r="I37" s="273"/>
      <c r="J37" s="80"/>
      <c r="K37" s="81"/>
      <c r="L37" s="81"/>
      <c r="X37" s="87"/>
      <c r="AA37" s="129"/>
      <c r="AB37" s="77"/>
    </row>
    <row r="38" spans="1:33">
      <c r="A38" s="107"/>
      <c r="B38" s="142"/>
      <c r="C38" s="143"/>
      <c r="D38" s="143"/>
      <c r="E38" s="143"/>
      <c r="F38" s="143"/>
      <c r="G38" s="143"/>
      <c r="H38" s="274" t="s">
        <v>11</v>
      </c>
      <c r="I38" s="275"/>
      <c r="J38" s="144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8"/>
      <c r="AB38" s="86"/>
    </row>
    <row r="39" spans="1:33">
      <c r="A39" s="68">
        <v>6</v>
      </c>
      <c r="B39" s="130"/>
      <c r="C39" s="131"/>
      <c r="D39" s="131"/>
      <c r="E39" s="131"/>
      <c r="F39" s="131"/>
      <c r="G39" s="131"/>
      <c r="H39" s="270" t="s">
        <v>11</v>
      </c>
      <c r="I39" s="271"/>
      <c r="J39" s="72"/>
      <c r="K39" s="148"/>
      <c r="L39" s="148"/>
      <c r="M39" s="81"/>
      <c r="N39" s="81"/>
      <c r="O39" s="81"/>
      <c r="P39" s="81"/>
      <c r="Q39" s="81"/>
      <c r="R39" s="81"/>
      <c r="S39" s="81"/>
      <c r="T39" s="81"/>
      <c r="X39" s="87"/>
      <c r="AA39" s="129"/>
      <c r="AB39" s="77"/>
    </row>
    <row r="40" spans="1:33">
      <c r="A40" s="72"/>
      <c r="B40" s="78"/>
      <c r="C40" s="79"/>
      <c r="D40" s="79"/>
      <c r="E40" s="79"/>
      <c r="F40" s="79"/>
      <c r="G40" s="79"/>
      <c r="H40" s="272" t="s">
        <v>11</v>
      </c>
      <c r="I40" s="273"/>
      <c r="J40" s="72"/>
      <c r="K40" s="148"/>
      <c r="L40" s="148"/>
      <c r="M40" s="81"/>
      <c r="N40" s="81"/>
      <c r="O40" s="81"/>
      <c r="P40" s="81"/>
      <c r="Q40" s="81"/>
      <c r="R40" s="81"/>
      <c r="S40" s="81"/>
      <c r="T40" s="81"/>
      <c r="X40" s="87"/>
      <c r="AA40" s="129"/>
      <c r="AB40" s="77"/>
    </row>
    <row r="41" spans="1:33">
      <c r="A41" s="72" t="s">
        <v>3</v>
      </c>
      <c r="B41" s="78">
        <f>$B$7</f>
        <v>0</v>
      </c>
      <c r="C41" s="79"/>
      <c r="D41" s="79"/>
      <c r="E41" s="435">
        <f>$D$7</f>
        <v>0</v>
      </c>
      <c r="F41" s="435"/>
      <c r="G41" s="79"/>
      <c r="H41" s="272" t="s">
        <v>11</v>
      </c>
      <c r="I41" s="273"/>
      <c r="J41" s="80">
        <f>$B$9</f>
        <v>0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435">
        <f>$D$9</f>
        <v>0</v>
      </c>
      <c r="Z41" s="435"/>
      <c r="AA41" s="243"/>
      <c r="AB41" s="77" t="s">
        <v>4</v>
      </c>
    </row>
    <row r="42" spans="1:33">
      <c r="A42" s="72"/>
      <c r="B42" s="78"/>
      <c r="C42" s="79"/>
      <c r="D42" s="79"/>
      <c r="E42" s="79"/>
      <c r="F42" s="79"/>
      <c r="G42" s="79"/>
      <c r="H42" s="272" t="s">
        <v>11</v>
      </c>
      <c r="I42" s="273"/>
      <c r="J42" s="80"/>
      <c r="K42" s="81"/>
      <c r="L42" s="81"/>
      <c r="X42" s="87"/>
      <c r="AA42" s="129"/>
      <c r="AB42" s="77"/>
    </row>
    <row r="43" spans="1:33">
      <c r="A43" s="107"/>
      <c r="B43" s="142"/>
      <c r="C43" s="143"/>
      <c r="D43" s="143"/>
      <c r="E43" s="143"/>
      <c r="F43" s="143"/>
      <c r="G43" s="143"/>
      <c r="H43" s="274" t="s">
        <v>11</v>
      </c>
      <c r="I43" s="275"/>
      <c r="J43" s="144"/>
      <c r="K43" s="103"/>
      <c r="L43" s="103"/>
      <c r="M43" s="103"/>
      <c r="N43" s="103"/>
      <c r="O43" s="103"/>
      <c r="P43" s="103"/>
      <c r="Q43" s="103"/>
      <c r="X43" s="87"/>
      <c r="Y43" s="103"/>
      <c r="Z43" s="103"/>
      <c r="AA43" s="108"/>
      <c r="AB43" s="86"/>
    </row>
    <row r="45" spans="1:33">
      <c r="B45" s="2" t="str">
        <f>B$1</f>
        <v>Class D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438" t="str">
        <f>[20]Results!$AE$1</f>
        <v>Date</v>
      </c>
      <c r="Z45" s="438"/>
      <c r="AA45" s="438"/>
      <c r="AB45" s="438"/>
    </row>
    <row r="46" spans="1:33">
      <c r="B46" s="12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29"/>
    </row>
    <row r="47" spans="1:33">
      <c r="B47" s="123" t="s">
        <v>1</v>
      </c>
      <c r="C47" s="123"/>
      <c r="D47" s="2">
        <v>2</v>
      </c>
      <c r="E47" s="114" t="s">
        <v>2</v>
      </c>
      <c r="F47" s="114"/>
      <c r="G47" s="114"/>
      <c r="H47" s="114" t="s">
        <v>3</v>
      </c>
      <c r="I47" s="114"/>
      <c r="J47" s="114"/>
      <c r="K47" s="114" t="s">
        <v>4</v>
      </c>
      <c r="L47" s="114"/>
      <c r="M47" s="114"/>
      <c r="N47" s="114" t="s">
        <v>5</v>
      </c>
      <c r="O47" s="114"/>
      <c r="P47" s="114"/>
      <c r="Q47" s="114" t="s">
        <v>2</v>
      </c>
      <c r="R47" s="119"/>
      <c r="S47" s="114" t="s">
        <v>3</v>
      </c>
      <c r="T47" s="119"/>
      <c r="U47" s="114" t="s">
        <v>4</v>
      </c>
      <c r="V47" s="119"/>
      <c r="W47" s="114" t="s">
        <v>5</v>
      </c>
      <c r="X47" s="119"/>
      <c r="Y47" s="129" t="s">
        <v>6</v>
      </c>
      <c r="Z47" s="128" t="s">
        <v>7</v>
      </c>
      <c r="AA47" s="232" t="s">
        <v>8</v>
      </c>
      <c r="AB47" s="86" t="s">
        <v>9</v>
      </c>
    </row>
    <row r="48" spans="1:33">
      <c r="B48" s="233">
        <f>'[20]GP 2'!AL$12</f>
        <v>0</v>
      </c>
      <c r="C48" s="234"/>
      <c r="D48" s="235">
        <f>'[20]GP 2'!AN$12</f>
        <v>0</v>
      </c>
      <c r="E48" s="236"/>
      <c r="F48" s="237"/>
      <c r="G48" s="237"/>
      <c r="H48" s="68">
        <f>IF(J49&lt;0,"L",IF(J49&gt;0,"W", ))</f>
        <v>0</v>
      </c>
      <c r="I48" s="238">
        <f>IF($H68&gt;$I68,$I68,-$H68)</f>
        <v>0</v>
      </c>
      <c r="J48" s="239">
        <f>IF($H69&gt;$I69,$I69,-$H69)</f>
        <v>0</v>
      </c>
      <c r="K48" s="68">
        <f>IF(M49&lt;0,"L",IF(M49&gt;0,"W", ))</f>
        <v>0</v>
      </c>
      <c r="L48" s="238">
        <f>IF($H58&gt;$I58,$I58,-$H58)</f>
        <v>0</v>
      </c>
      <c r="M48" s="239">
        <f>IF($H59&gt;$I59,$I59,-$H59)</f>
        <v>0</v>
      </c>
      <c r="N48" s="68">
        <f>IF(O49&lt;0,"L",IF(O49&gt;0,"W", ))</f>
        <v>0</v>
      </c>
      <c r="O48" s="238">
        <f>IF($H78&gt;$I78,$I78,-$H78)</f>
        <v>0</v>
      </c>
      <c r="P48" s="240">
        <f>IF($H79&gt;$I79,$I79,-$H79)</f>
        <v>0</v>
      </c>
      <c r="Q48" s="241"/>
      <c r="R48" s="242"/>
      <c r="S48" s="132">
        <f>IF(H48="W",2, )</f>
        <v>0</v>
      </c>
      <c r="T48" s="243">
        <f>IF(J49&lt;0, 1, )</f>
        <v>0</v>
      </c>
      <c r="U48" s="132">
        <f>IF(K48="W",2, )</f>
        <v>0</v>
      </c>
      <c r="V48" s="243">
        <f>IF(M49&lt;0, 1, )</f>
        <v>0</v>
      </c>
      <c r="W48" s="132">
        <f>IF(N48="W",2, )</f>
        <v>0</v>
      </c>
      <c r="X48" s="243">
        <f>IF(P49&lt;0, 1, )</f>
        <v>0</v>
      </c>
      <c r="Y48" s="71">
        <f>SUM(Q48:X48)</f>
        <v>0</v>
      </c>
      <c r="Z48" s="244"/>
      <c r="AA48" s="245"/>
      <c r="AB48" s="71"/>
      <c r="AE48" s="87">
        <f t="shared" ref="AE48:AE55" si="2">B48</f>
        <v>0</v>
      </c>
      <c r="AG48" s="128">
        <f t="shared" ref="AG48:AG55" si="3">D48</f>
        <v>0</v>
      </c>
    </row>
    <row r="49" spans="1:33">
      <c r="A49" s="125" t="s">
        <v>2</v>
      </c>
      <c r="B49" s="246">
        <f>'[20]GP 2'!AL$13</f>
        <v>0</v>
      </c>
      <c r="C49" s="247"/>
      <c r="D49" s="248">
        <f>'[20]GP 2'!AN$13</f>
        <v>0</v>
      </c>
      <c r="E49" s="249"/>
      <c r="F49" s="250"/>
      <c r="G49" s="250"/>
      <c r="H49" s="251">
        <f>IF($H70&gt;$I70,$I70,-$H70)</f>
        <v>0</v>
      </c>
      <c r="I49" s="252">
        <f>IF($H71&gt;$I71,$I71,-$H71)</f>
        <v>0</v>
      </c>
      <c r="J49" s="252">
        <f>IF($H72&gt;$I72,$I72,-$H72)</f>
        <v>0</v>
      </c>
      <c r="K49" s="251">
        <f>IF($H60&gt;$I60,$I60,-$H60)</f>
        <v>0</v>
      </c>
      <c r="L49" s="252">
        <f>IF($H61&gt;$I61,$I61,-$H61)</f>
        <v>0</v>
      </c>
      <c r="M49" s="252">
        <f>IF($H62&gt;$I62,$I62,-$H62)</f>
        <v>0</v>
      </c>
      <c r="N49" s="251">
        <f>IF($H80&gt;$I80,$I80,-$H80)</f>
        <v>0</v>
      </c>
      <c r="O49" s="252">
        <f>IF($H81&gt;$I81,$I81,-$H81)</f>
        <v>0</v>
      </c>
      <c r="P49" s="253">
        <f>IF($H82&gt;$I82,$I82,-$H82)</f>
        <v>0</v>
      </c>
      <c r="Q49" s="254"/>
      <c r="R49" s="255"/>
      <c r="S49" s="103"/>
      <c r="T49" s="125"/>
      <c r="U49" s="103"/>
      <c r="V49" s="125"/>
      <c r="W49" s="103"/>
      <c r="X49" s="125"/>
      <c r="Y49" s="86"/>
      <c r="Z49" s="256" t="s">
        <v>10</v>
      </c>
      <c r="AA49" s="257" t="s">
        <v>10</v>
      </c>
      <c r="AB49" s="86"/>
      <c r="AE49" s="87">
        <f t="shared" si="2"/>
        <v>0</v>
      </c>
      <c r="AG49" s="87">
        <f t="shared" si="3"/>
        <v>0</v>
      </c>
    </row>
    <row r="50" spans="1:33">
      <c r="A50" s="126"/>
      <c r="B50" s="233">
        <f>'[20]GP 3'!AL$12</f>
        <v>0</v>
      </c>
      <c r="C50" s="234"/>
      <c r="D50" s="235">
        <f>'[20]GP 3'!AN$12</f>
        <v>0</v>
      </c>
      <c r="E50" s="68">
        <f>IF(G51&lt;0,"L",IF(G51&gt;0,"W", ))</f>
        <v>0</v>
      </c>
      <c r="F50" s="238">
        <f>-I48</f>
        <v>0</v>
      </c>
      <c r="G50" s="258">
        <f>-J48</f>
        <v>0</v>
      </c>
      <c r="H50" s="236"/>
      <c r="I50" s="237"/>
      <c r="J50" s="237"/>
      <c r="K50" s="68">
        <f>IF(M51&lt;0,"L",IF(M51&gt;0,"W", ))</f>
        <v>0</v>
      </c>
      <c r="L50" s="238">
        <f>IF(H83&gt;$I83,$I83,-$H83)</f>
        <v>0</v>
      </c>
      <c r="M50" s="239">
        <f>IF(H84&gt;$I84,$I84,-$H84)</f>
        <v>0</v>
      </c>
      <c r="N50" s="68">
        <f>IF(P51&lt;0,"L",IF(P51&gt;0,"W", ))</f>
        <v>0</v>
      </c>
      <c r="O50" s="238">
        <f>IF($H63&gt;$I63,$I63,-$H63)</f>
        <v>0</v>
      </c>
      <c r="P50" s="240">
        <f>IF($H64&gt;$I64,$I64,-$H64)</f>
        <v>0</v>
      </c>
      <c r="Q50" s="259">
        <f>IF(E50="W",2, )</f>
        <v>0</v>
      </c>
      <c r="R50" s="258">
        <f>IF(G51&lt;0, 1, )</f>
        <v>0</v>
      </c>
      <c r="S50" s="241"/>
      <c r="T50" s="242"/>
      <c r="U50" s="132">
        <f>IF(K50="W",2, )</f>
        <v>0</v>
      </c>
      <c r="V50" s="243">
        <f>IF(M51&lt;0, 1, )</f>
        <v>0</v>
      </c>
      <c r="W50" s="132">
        <f>IF(N50="W",2, )</f>
        <v>0</v>
      </c>
      <c r="X50" s="243">
        <f>IF(P51&lt;0, 1, )</f>
        <v>0</v>
      </c>
      <c r="Y50" s="71">
        <f>SUM(Q50:X50)</f>
        <v>0</v>
      </c>
      <c r="Z50" s="244"/>
      <c r="AA50" s="245"/>
      <c r="AB50" s="77"/>
      <c r="AE50" s="87">
        <f t="shared" si="2"/>
        <v>0</v>
      </c>
      <c r="AG50" s="128">
        <f t="shared" si="3"/>
        <v>0</v>
      </c>
    </row>
    <row r="51" spans="1:33">
      <c r="A51" s="125" t="s">
        <v>3</v>
      </c>
      <c r="B51" s="246">
        <f>'[20]GP 3'!AL$13</f>
        <v>0</v>
      </c>
      <c r="C51" s="247"/>
      <c r="D51" s="248">
        <f>'[20]GP 3'!AN$13</f>
        <v>0</v>
      </c>
      <c r="E51" s="72">
        <f>-H49</f>
        <v>0</v>
      </c>
      <c r="F51" s="260">
        <f>-I49</f>
        <v>0</v>
      </c>
      <c r="G51" s="243">
        <f>-J49</f>
        <v>0</v>
      </c>
      <c r="H51" s="249"/>
      <c r="I51" s="250"/>
      <c r="J51" s="250"/>
      <c r="K51" s="251">
        <f>IF(H85&gt;$I85,$I85,-$H85)</f>
        <v>0</v>
      </c>
      <c r="L51" s="252">
        <f>IF(H86&gt;$I86,$I86,-$H86)</f>
        <v>0</v>
      </c>
      <c r="M51" s="252">
        <f>IF($H87&gt;$I87,$I87,-$H87)</f>
        <v>0</v>
      </c>
      <c r="N51" s="251">
        <f>IF($H65&gt;$I65,$I65,-$H65)</f>
        <v>0</v>
      </c>
      <c r="O51" s="252">
        <f>IF($H66&gt;$I66,$I66,-$H66)</f>
        <v>0</v>
      </c>
      <c r="P51" s="253">
        <f>IF($H67&gt;$I67,$I67,-$H67)</f>
        <v>0</v>
      </c>
      <c r="Q51" s="144"/>
      <c r="R51" s="125"/>
      <c r="S51" s="254"/>
      <c r="T51" s="255"/>
      <c r="U51" s="103"/>
      <c r="V51" s="125"/>
      <c r="W51" s="103"/>
      <c r="X51" s="125"/>
      <c r="Y51" s="86"/>
      <c r="Z51" s="256" t="s">
        <v>10</v>
      </c>
      <c r="AA51" s="257" t="s">
        <v>10</v>
      </c>
      <c r="AB51" s="86"/>
      <c r="AE51" s="87">
        <f t="shared" si="2"/>
        <v>0</v>
      </c>
      <c r="AG51" s="87">
        <f t="shared" si="3"/>
        <v>0</v>
      </c>
    </row>
    <row r="52" spans="1:33">
      <c r="A52" s="126"/>
      <c r="B52" s="233">
        <f>'[20]GP 6'!AL$12</f>
        <v>0</v>
      </c>
      <c r="C52" s="234"/>
      <c r="D52" s="235">
        <f>'[20]GP 6'!AN$12</f>
        <v>0</v>
      </c>
      <c r="E52" s="68">
        <f>IF(G53&lt;0,"L",IF(G53&gt;0,"W", ))</f>
        <v>0</v>
      </c>
      <c r="F52" s="238">
        <f>-L48</f>
        <v>0</v>
      </c>
      <c r="G52" s="258">
        <f>-M48</f>
        <v>0</v>
      </c>
      <c r="H52" s="68">
        <f>IF(J53&lt;0,"L",IF(J53&gt;0,"W", ))</f>
        <v>0</v>
      </c>
      <c r="I52" s="238">
        <f>-L50</f>
        <v>0</v>
      </c>
      <c r="J52" s="258">
        <f>-M50</f>
        <v>0</v>
      </c>
      <c r="K52" s="236"/>
      <c r="L52" s="237"/>
      <c r="M52" s="237"/>
      <c r="N52" s="68">
        <f>IF(P53&lt;0,"L",IF(P53&gt;0,"W", ))</f>
        <v>0</v>
      </c>
      <c r="O52" s="238">
        <f>IF($H73&gt;$I73,$I73,-$H73)</f>
        <v>0</v>
      </c>
      <c r="P52" s="240">
        <f>IF($H74&gt;$I74,$I74,-$H74)</f>
        <v>0</v>
      </c>
      <c r="Q52" s="259">
        <f>IF(E52="W",2, )</f>
        <v>0</v>
      </c>
      <c r="R52" s="258">
        <f>IF(G53&lt;0, 1, )</f>
        <v>0</v>
      </c>
      <c r="S52" s="132">
        <f>IF(H52="W",2, )</f>
        <v>0</v>
      </c>
      <c r="T52" s="243">
        <f>IF(J53&lt;0, 1, )</f>
        <v>0</v>
      </c>
      <c r="U52" s="241"/>
      <c r="V52" s="242"/>
      <c r="W52" s="132">
        <f>IF(N52="W",2, )</f>
        <v>0</v>
      </c>
      <c r="X52" s="243">
        <f>IF(P53&lt;0, 1, )</f>
        <v>0</v>
      </c>
      <c r="Y52" s="71">
        <f>SUM(Q52:X52)</f>
        <v>0</v>
      </c>
      <c r="Z52" s="244"/>
      <c r="AA52" s="245"/>
      <c r="AB52" s="77"/>
      <c r="AE52" s="87">
        <f t="shared" si="2"/>
        <v>0</v>
      </c>
      <c r="AG52" s="128">
        <f t="shared" si="3"/>
        <v>0</v>
      </c>
    </row>
    <row r="53" spans="1:33">
      <c r="A53" s="125" t="s">
        <v>4</v>
      </c>
      <c r="B53" s="246">
        <f>'[20]GP 6'!AL$13</f>
        <v>0</v>
      </c>
      <c r="C53" s="247"/>
      <c r="D53" s="248">
        <f>'[20]GP 6'!AN$13</f>
        <v>0</v>
      </c>
      <c r="E53" s="72">
        <f>-K49</f>
        <v>0</v>
      </c>
      <c r="F53" s="260">
        <f>-L49</f>
        <v>0</v>
      </c>
      <c r="G53" s="243">
        <f>-M49</f>
        <v>0</v>
      </c>
      <c r="H53" s="72">
        <f>-K51</f>
        <v>0</v>
      </c>
      <c r="I53" s="260">
        <f>-L51</f>
        <v>0</v>
      </c>
      <c r="J53" s="243">
        <f>-M51</f>
        <v>0</v>
      </c>
      <c r="K53" s="249"/>
      <c r="L53" s="250"/>
      <c r="M53" s="250"/>
      <c r="N53" s="251">
        <f>IF($H75&gt;$I75,$I75,-$H75)</f>
        <v>0</v>
      </c>
      <c r="O53" s="252">
        <f>IF($H76&gt;$I76,$I76,-$H76)</f>
        <v>0</v>
      </c>
      <c r="P53" s="253">
        <f>IF($H77&gt;$I77,$I77,-$H77)</f>
        <v>0</v>
      </c>
      <c r="Q53" s="144"/>
      <c r="R53" s="125"/>
      <c r="S53" s="103"/>
      <c r="T53" s="125"/>
      <c r="U53" s="254"/>
      <c r="V53" s="255"/>
      <c r="W53" s="103"/>
      <c r="X53" s="125"/>
      <c r="Y53" s="86"/>
      <c r="Z53" s="256" t="s">
        <v>10</v>
      </c>
      <c r="AA53" s="257" t="s">
        <v>10</v>
      </c>
      <c r="AB53" s="86"/>
      <c r="AE53" s="87">
        <f t="shared" si="2"/>
        <v>0</v>
      </c>
      <c r="AG53" s="87">
        <f t="shared" si="3"/>
        <v>0</v>
      </c>
    </row>
    <row r="54" spans="1:33">
      <c r="A54" s="126"/>
      <c r="B54" s="233">
        <f>'[20]GP 7'!AL$12</f>
        <v>0</v>
      </c>
      <c r="C54" s="234"/>
      <c r="D54" s="235">
        <f>'[20]GP 7'!AN$12</f>
        <v>0</v>
      </c>
      <c r="E54" s="68">
        <f>IF(G55&lt;0,"L",IF(G55&gt;0,"W", ))</f>
        <v>0</v>
      </c>
      <c r="F54" s="238">
        <f>-O48</f>
        <v>0</v>
      </c>
      <c r="G54" s="261">
        <f>-P48</f>
        <v>0</v>
      </c>
      <c r="H54" s="68">
        <f>IF(J55&lt;0,"L",IF(J55&gt;0,"W", ))</f>
        <v>0</v>
      </c>
      <c r="I54" s="238">
        <f>-O50</f>
        <v>0</v>
      </c>
      <c r="J54" s="258">
        <f>-P50</f>
        <v>0</v>
      </c>
      <c r="K54" s="68">
        <f>IF(M55&lt;0,"L",IF(M55&gt;0,"W", ))</f>
        <v>0</v>
      </c>
      <c r="L54" s="238">
        <f>-O52</f>
        <v>0</v>
      </c>
      <c r="M54" s="258">
        <f>-P52</f>
        <v>0</v>
      </c>
      <c r="N54" s="236"/>
      <c r="O54" s="237"/>
      <c r="P54" s="262"/>
      <c r="Q54" s="132">
        <f>IF(E54="W",2, )</f>
        <v>0</v>
      </c>
      <c r="R54" s="150">
        <f>IF(E54="L",1, )</f>
        <v>0</v>
      </c>
      <c r="S54" s="132">
        <f>IF(H54="W",2, )</f>
        <v>0</v>
      </c>
      <c r="T54" s="243">
        <f>IF(J55&lt;0, 1, )</f>
        <v>0</v>
      </c>
      <c r="U54" s="132">
        <f>IF(K54="W",2, )</f>
        <v>0</v>
      </c>
      <c r="V54" s="243">
        <f>IF(M55&lt;0, 1, )</f>
        <v>0</v>
      </c>
      <c r="W54" s="241"/>
      <c r="X54" s="242"/>
      <c r="Y54" s="238">
        <f>SUM(Q54:X54)</f>
        <v>0</v>
      </c>
      <c r="Z54" s="244"/>
      <c r="AA54" s="245"/>
      <c r="AB54" s="77"/>
      <c r="AE54" s="87">
        <f t="shared" si="2"/>
        <v>0</v>
      </c>
      <c r="AG54" s="128">
        <f t="shared" si="3"/>
        <v>0</v>
      </c>
    </row>
    <row r="55" spans="1:33">
      <c r="A55" s="125" t="s">
        <v>5</v>
      </c>
      <c r="B55" s="263">
        <f>'[20]GP 7'!AL$13</f>
        <v>0</v>
      </c>
      <c r="C55" s="264"/>
      <c r="D55" s="265">
        <f>'[20]GP 7'!AN$13</f>
        <v>0</v>
      </c>
      <c r="E55" s="266">
        <f>-N49</f>
        <v>0</v>
      </c>
      <c r="F55" s="267">
        <f>-O49</f>
        <v>0</v>
      </c>
      <c r="G55" s="268">
        <f>-P49</f>
        <v>0</v>
      </c>
      <c r="H55" s="107">
        <f>-N51</f>
        <v>0</v>
      </c>
      <c r="I55" s="267">
        <f>-O51</f>
        <v>0</v>
      </c>
      <c r="J55" s="109">
        <f>-P51</f>
        <v>0</v>
      </c>
      <c r="K55" s="107">
        <f>-N53</f>
        <v>0</v>
      </c>
      <c r="L55" s="267">
        <f>-O53</f>
        <v>0</v>
      </c>
      <c r="M55" s="109">
        <f>-P53</f>
        <v>0</v>
      </c>
      <c r="N55" s="249"/>
      <c r="O55" s="250"/>
      <c r="P55" s="269"/>
      <c r="Q55" s="103"/>
      <c r="R55" s="125"/>
      <c r="S55" s="103"/>
      <c r="T55" s="125"/>
      <c r="U55" s="103"/>
      <c r="V55" s="125"/>
      <c r="W55" s="254"/>
      <c r="X55" s="255"/>
      <c r="Y55" s="108"/>
      <c r="Z55" s="256" t="s">
        <v>10</v>
      </c>
      <c r="AA55" s="257" t="s">
        <v>10</v>
      </c>
      <c r="AB55" s="86"/>
      <c r="AE55" s="87">
        <f t="shared" si="2"/>
        <v>0</v>
      </c>
      <c r="AG55" s="87">
        <f t="shared" si="3"/>
        <v>0</v>
      </c>
    </row>
    <row r="57" spans="1:33">
      <c r="F57" s="276"/>
      <c r="H57" s="128" t="s">
        <v>1</v>
      </c>
      <c r="I57" s="129">
        <f>D47</f>
        <v>2</v>
      </c>
      <c r="J57" s="129"/>
      <c r="K57" s="129"/>
      <c r="X57" s="81"/>
      <c r="Y57" s="81"/>
      <c r="Z57" s="81"/>
      <c r="AA57" s="129"/>
    </row>
    <row r="58" spans="1:33">
      <c r="A58" s="68">
        <v>1</v>
      </c>
      <c r="B58" s="130"/>
      <c r="C58" s="131"/>
      <c r="D58" s="131"/>
      <c r="E58" s="131"/>
      <c r="F58" s="131"/>
      <c r="G58" s="131"/>
      <c r="H58" s="270" t="s">
        <v>11</v>
      </c>
      <c r="I58" s="271"/>
      <c r="J58" s="68"/>
      <c r="K58" s="238"/>
      <c r="L58" s="238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258"/>
      <c r="AB58" s="71"/>
    </row>
    <row r="59" spans="1:33">
      <c r="A59" s="72"/>
      <c r="B59" s="78"/>
      <c r="C59" s="79"/>
      <c r="D59" s="79"/>
      <c r="E59" s="79"/>
      <c r="F59" s="79"/>
      <c r="G59" s="79"/>
      <c r="H59" s="272" t="s">
        <v>11</v>
      </c>
      <c r="I59" s="273"/>
      <c r="J59" s="72"/>
      <c r="K59" s="148"/>
      <c r="L59" s="148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43"/>
      <c r="AB59" s="77"/>
    </row>
    <row r="60" spans="1:33">
      <c r="A60" s="72" t="s">
        <v>2</v>
      </c>
      <c r="B60" s="78">
        <f>B$49</f>
        <v>0</v>
      </c>
      <c r="C60" s="79"/>
      <c r="D60" s="79"/>
      <c r="E60" s="435">
        <f>$D$49</f>
        <v>0</v>
      </c>
      <c r="F60" s="435"/>
      <c r="G60" s="79"/>
      <c r="H60" s="272" t="s">
        <v>11</v>
      </c>
      <c r="I60" s="273"/>
      <c r="J60" s="80">
        <f>$B$53</f>
        <v>0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435">
        <f>$D$53</f>
        <v>0</v>
      </c>
      <c r="Z60" s="435"/>
      <c r="AA60" s="243"/>
      <c r="AB60" s="77" t="s">
        <v>4</v>
      </c>
    </row>
    <row r="61" spans="1:33">
      <c r="A61" s="72"/>
      <c r="B61" s="78"/>
      <c r="C61" s="79"/>
      <c r="D61" s="79"/>
      <c r="E61" s="79"/>
      <c r="F61" s="79"/>
      <c r="G61" s="79"/>
      <c r="H61" s="272" t="s">
        <v>11</v>
      </c>
      <c r="I61" s="273"/>
      <c r="J61" s="80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43"/>
      <c r="AB61" s="77"/>
    </row>
    <row r="62" spans="1:33">
      <c r="A62" s="107"/>
      <c r="B62" s="142"/>
      <c r="C62" s="143"/>
      <c r="D62" s="143"/>
      <c r="E62" s="143"/>
      <c r="F62" s="143"/>
      <c r="G62" s="143"/>
      <c r="H62" s="274" t="s">
        <v>11</v>
      </c>
      <c r="I62" s="275"/>
      <c r="J62" s="144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9"/>
      <c r="AB62" s="86"/>
    </row>
    <row r="63" spans="1:33">
      <c r="A63" s="68">
        <v>2</v>
      </c>
      <c r="B63" s="130"/>
      <c r="C63" s="131"/>
      <c r="D63" s="131"/>
      <c r="E63" s="131"/>
      <c r="F63" s="131"/>
      <c r="G63" s="131"/>
      <c r="H63" s="270" t="s">
        <v>11</v>
      </c>
      <c r="I63" s="271"/>
      <c r="J63" s="72"/>
      <c r="K63" s="148"/>
      <c r="L63" s="148"/>
      <c r="M63" s="81"/>
      <c r="N63" s="81"/>
      <c r="O63" s="81"/>
      <c r="P63" s="81"/>
      <c r="Q63" s="81"/>
      <c r="R63" s="81"/>
      <c r="S63" s="81"/>
      <c r="T63" s="81"/>
      <c r="X63" s="87"/>
      <c r="AA63" s="129"/>
      <c r="AB63" s="71"/>
    </row>
    <row r="64" spans="1:33">
      <c r="A64" s="72"/>
      <c r="B64" s="78"/>
      <c r="C64" s="79"/>
      <c r="D64" s="79"/>
      <c r="E64" s="79"/>
      <c r="F64" s="79"/>
      <c r="G64" s="79"/>
      <c r="H64" s="272" t="s">
        <v>11</v>
      </c>
      <c r="I64" s="273"/>
      <c r="J64" s="72"/>
      <c r="K64" s="148"/>
      <c r="L64" s="148"/>
      <c r="M64" s="81"/>
      <c r="N64" s="81"/>
      <c r="O64" s="81"/>
      <c r="P64" s="81"/>
      <c r="Q64" s="81"/>
      <c r="R64" s="81"/>
      <c r="S64" s="81"/>
      <c r="T64" s="81"/>
      <c r="X64" s="87"/>
      <c r="AA64" s="129"/>
      <c r="AB64" s="77"/>
    </row>
    <row r="65" spans="1:28">
      <c r="A65" s="72" t="s">
        <v>3</v>
      </c>
      <c r="B65" s="78">
        <f>$B$51</f>
        <v>0</v>
      </c>
      <c r="C65" s="79"/>
      <c r="D65" s="79"/>
      <c r="E65" s="435">
        <f>$D$51</f>
        <v>0</v>
      </c>
      <c r="F65" s="435"/>
      <c r="G65" s="79"/>
      <c r="H65" s="272" t="s">
        <v>11</v>
      </c>
      <c r="I65" s="273"/>
      <c r="J65" s="80">
        <f>$B$55</f>
        <v>0</v>
      </c>
      <c r="K65" s="81"/>
      <c r="L65" s="81"/>
      <c r="X65" s="87"/>
      <c r="Y65" s="437">
        <f>$D$55</f>
        <v>0</v>
      </c>
      <c r="Z65" s="437"/>
      <c r="AA65" s="129"/>
      <c r="AB65" s="77" t="s">
        <v>5</v>
      </c>
    </row>
    <row r="66" spans="1:28">
      <c r="A66" s="72"/>
      <c r="B66" s="78"/>
      <c r="C66" s="79"/>
      <c r="D66" s="79"/>
      <c r="E66" s="79"/>
      <c r="F66" s="79"/>
      <c r="G66" s="79"/>
      <c r="H66" s="272" t="s">
        <v>11</v>
      </c>
      <c r="I66" s="273"/>
      <c r="J66" s="80"/>
      <c r="K66" s="81"/>
      <c r="L66" s="81"/>
      <c r="X66" s="87"/>
      <c r="AA66" s="129"/>
      <c r="AB66" s="77"/>
    </row>
    <row r="67" spans="1:28">
      <c r="A67" s="107"/>
      <c r="B67" s="142"/>
      <c r="C67" s="143"/>
      <c r="D67" s="143"/>
      <c r="E67" s="143"/>
      <c r="F67" s="143"/>
      <c r="G67" s="143"/>
      <c r="H67" s="274" t="s">
        <v>11</v>
      </c>
      <c r="I67" s="275"/>
      <c r="J67" s="144"/>
      <c r="K67" s="81"/>
      <c r="L67" s="81"/>
      <c r="X67" s="87"/>
      <c r="Y67" s="103"/>
      <c r="Z67" s="103"/>
      <c r="AA67" s="108"/>
      <c r="AB67" s="86"/>
    </row>
    <row r="68" spans="1:28">
      <c r="A68" s="68">
        <v>3</v>
      </c>
      <c r="B68" s="130"/>
      <c r="C68" s="131"/>
      <c r="D68" s="131"/>
      <c r="E68" s="131"/>
      <c r="F68" s="131"/>
      <c r="G68" s="131"/>
      <c r="H68" s="270" t="s">
        <v>11</v>
      </c>
      <c r="I68" s="271"/>
      <c r="J68" s="68"/>
      <c r="K68" s="238"/>
      <c r="L68" s="238"/>
      <c r="M68" s="132"/>
      <c r="N68" s="132"/>
      <c r="O68" s="132"/>
      <c r="P68" s="132"/>
      <c r="Q68" s="132"/>
      <c r="R68" s="132"/>
      <c r="S68" s="132"/>
      <c r="T68" s="132"/>
      <c r="X68" s="87"/>
      <c r="AA68" s="129"/>
      <c r="AB68" s="71"/>
    </row>
    <row r="69" spans="1:28">
      <c r="A69" s="72"/>
      <c r="B69" s="78"/>
      <c r="C69" s="79"/>
      <c r="D69" s="79"/>
      <c r="E69" s="79"/>
      <c r="F69" s="79"/>
      <c r="G69" s="79"/>
      <c r="H69" s="272" t="s">
        <v>11</v>
      </c>
      <c r="I69" s="273"/>
      <c r="J69" s="72"/>
      <c r="K69" s="148"/>
      <c r="L69" s="148"/>
      <c r="M69" s="81"/>
      <c r="N69" s="81"/>
      <c r="O69" s="81"/>
      <c r="P69" s="81"/>
      <c r="Q69" s="81"/>
      <c r="R69" s="81"/>
      <c r="S69" s="81"/>
      <c r="T69" s="81"/>
      <c r="X69" s="87"/>
      <c r="AA69" s="129"/>
      <c r="AB69" s="77"/>
    </row>
    <row r="70" spans="1:28">
      <c r="A70" s="72" t="s">
        <v>2</v>
      </c>
      <c r="B70" s="78">
        <f>B$49</f>
        <v>0</v>
      </c>
      <c r="C70" s="79"/>
      <c r="D70" s="79"/>
      <c r="E70" s="435">
        <f>$D$49</f>
        <v>0</v>
      </c>
      <c r="F70" s="435"/>
      <c r="G70" s="79"/>
      <c r="H70" s="272" t="s">
        <v>11</v>
      </c>
      <c r="I70" s="273"/>
      <c r="J70" s="78">
        <f>$B$51</f>
        <v>0</v>
      </c>
      <c r="K70" s="81"/>
      <c r="L70" s="81"/>
      <c r="X70" s="87"/>
      <c r="Y70" s="435">
        <f>$D$51</f>
        <v>0</v>
      </c>
      <c r="Z70" s="435"/>
      <c r="AA70" s="129"/>
      <c r="AB70" s="77" t="s">
        <v>3</v>
      </c>
    </row>
    <row r="71" spans="1:28">
      <c r="A71" s="72"/>
      <c r="B71" s="78"/>
      <c r="C71" s="79"/>
      <c r="D71" s="79"/>
      <c r="E71" s="79"/>
      <c r="F71" s="79"/>
      <c r="G71" s="79"/>
      <c r="H71" s="272" t="s">
        <v>11</v>
      </c>
      <c r="I71" s="273"/>
      <c r="J71" s="80"/>
      <c r="K71" s="81"/>
      <c r="L71" s="81"/>
      <c r="X71" s="87"/>
      <c r="AA71" s="129"/>
      <c r="AB71" s="77"/>
    </row>
    <row r="72" spans="1:28">
      <c r="A72" s="107"/>
      <c r="B72" s="142"/>
      <c r="C72" s="143"/>
      <c r="D72" s="143"/>
      <c r="E72" s="143"/>
      <c r="F72" s="143"/>
      <c r="G72" s="143"/>
      <c r="H72" s="274" t="s">
        <v>11</v>
      </c>
      <c r="I72" s="275"/>
      <c r="J72" s="144"/>
      <c r="K72" s="81"/>
      <c r="L72" s="81"/>
      <c r="X72" s="87"/>
      <c r="Y72" s="103"/>
      <c r="Z72" s="103"/>
      <c r="AA72" s="108"/>
      <c r="AB72" s="86"/>
    </row>
    <row r="73" spans="1:28">
      <c r="A73" s="68">
        <v>4</v>
      </c>
      <c r="B73" s="130"/>
      <c r="C73" s="131"/>
      <c r="D73" s="131"/>
      <c r="E73" s="131"/>
      <c r="F73" s="131"/>
      <c r="G73" s="131"/>
      <c r="H73" s="270" t="s">
        <v>11</v>
      </c>
      <c r="I73" s="271"/>
      <c r="J73" s="68"/>
      <c r="K73" s="238"/>
      <c r="L73" s="238"/>
      <c r="M73" s="132"/>
      <c r="N73" s="132"/>
      <c r="O73" s="132"/>
      <c r="P73" s="132"/>
      <c r="Q73" s="132"/>
      <c r="R73" s="132"/>
      <c r="S73" s="132"/>
      <c r="T73" s="132"/>
      <c r="X73" s="87"/>
      <c r="AA73" s="129"/>
      <c r="AB73" s="71"/>
    </row>
    <row r="74" spans="1:28">
      <c r="A74" s="72"/>
      <c r="B74" s="78"/>
      <c r="C74" s="79"/>
      <c r="D74" s="79"/>
      <c r="E74" s="79"/>
      <c r="F74" s="79"/>
      <c r="G74" s="79"/>
      <c r="H74" s="272" t="s">
        <v>11</v>
      </c>
      <c r="I74" s="273"/>
      <c r="J74" s="72"/>
      <c r="K74" s="148"/>
      <c r="L74" s="148"/>
      <c r="M74" s="81"/>
      <c r="N74" s="81"/>
      <c r="O74" s="81"/>
      <c r="P74" s="81"/>
      <c r="Q74" s="81"/>
      <c r="R74" s="81"/>
      <c r="S74" s="81"/>
      <c r="T74" s="81"/>
      <c r="X74" s="87"/>
      <c r="AA74" s="129"/>
      <c r="AB74" s="77"/>
    </row>
    <row r="75" spans="1:28">
      <c r="A75" s="72" t="s">
        <v>4</v>
      </c>
      <c r="B75" s="78">
        <f>B53</f>
        <v>0</v>
      </c>
      <c r="C75" s="79"/>
      <c r="D75" s="79"/>
      <c r="E75" s="435">
        <f>$D$53</f>
        <v>0</v>
      </c>
      <c r="F75" s="435"/>
      <c r="G75" s="79"/>
      <c r="H75" s="272" t="s">
        <v>11</v>
      </c>
      <c r="I75" s="273"/>
      <c r="J75" s="80">
        <f>$B$55</f>
        <v>0</v>
      </c>
      <c r="K75" s="81"/>
      <c r="L75" s="81"/>
      <c r="X75" s="87"/>
      <c r="Y75" s="437">
        <f>$D$55</f>
        <v>0</v>
      </c>
      <c r="Z75" s="437"/>
      <c r="AA75" s="129"/>
      <c r="AB75" s="77" t="s">
        <v>5</v>
      </c>
    </row>
    <row r="76" spans="1:28">
      <c r="A76" s="72"/>
      <c r="B76" s="78"/>
      <c r="C76" s="79"/>
      <c r="D76" s="79"/>
      <c r="E76" s="79"/>
      <c r="F76" s="79"/>
      <c r="G76" s="79"/>
      <c r="H76" s="272" t="s">
        <v>11</v>
      </c>
      <c r="I76" s="273"/>
      <c r="J76" s="80"/>
      <c r="K76" s="81"/>
      <c r="L76" s="81"/>
      <c r="X76" s="87"/>
      <c r="AA76" s="129"/>
      <c r="AB76" s="77"/>
    </row>
    <row r="77" spans="1:28">
      <c r="A77" s="107"/>
      <c r="B77" s="142"/>
      <c r="C77" s="143"/>
      <c r="D77" s="143"/>
      <c r="E77" s="143"/>
      <c r="F77" s="143"/>
      <c r="G77" s="143"/>
      <c r="H77" s="274" t="s">
        <v>11</v>
      </c>
      <c r="I77" s="275"/>
      <c r="J77" s="144"/>
      <c r="K77" s="81"/>
      <c r="L77" s="81"/>
      <c r="X77" s="87"/>
      <c r="Y77" s="103"/>
      <c r="Z77" s="103"/>
      <c r="AA77" s="108"/>
      <c r="AB77" s="86"/>
    </row>
    <row r="78" spans="1:28">
      <c r="A78" s="68">
        <v>5</v>
      </c>
      <c r="B78" s="130"/>
      <c r="C78" s="131"/>
      <c r="D78" s="131"/>
      <c r="E78" s="131"/>
      <c r="F78" s="131"/>
      <c r="G78" s="131"/>
      <c r="H78" s="270" t="s">
        <v>11</v>
      </c>
      <c r="I78" s="271"/>
      <c r="J78" s="68"/>
      <c r="K78" s="238"/>
      <c r="L78" s="238"/>
      <c r="M78" s="132"/>
      <c r="N78" s="132"/>
      <c r="O78" s="132"/>
      <c r="P78" s="132"/>
      <c r="Q78" s="132"/>
      <c r="R78" s="132"/>
      <c r="S78" s="132"/>
      <c r="T78" s="132"/>
      <c r="X78" s="87"/>
      <c r="AA78" s="129"/>
      <c r="AB78" s="71"/>
    </row>
    <row r="79" spans="1:28">
      <c r="A79" s="72"/>
      <c r="B79" s="78"/>
      <c r="C79" s="79"/>
      <c r="D79" s="79"/>
      <c r="E79" s="79"/>
      <c r="F79" s="79"/>
      <c r="G79" s="79"/>
      <c r="H79" s="272" t="s">
        <v>11</v>
      </c>
      <c r="I79" s="273"/>
      <c r="J79" s="72"/>
      <c r="K79" s="148"/>
      <c r="L79" s="148"/>
      <c r="M79" s="81"/>
      <c r="N79" s="81"/>
      <c r="O79" s="81"/>
      <c r="P79" s="81"/>
      <c r="Q79" s="81"/>
      <c r="R79" s="81"/>
      <c r="S79" s="81"/>
      <c r="T79" s="81"/>
      <c r="X79" s="87"/>
      <c r="AA79" s="129"/>
      <c r="AB79" s="77"/>
    </row>
    <row r="80" spans="1:28">
      <c r="A80" s="72" t="s">
        <v>2</v>
      </c>
      <c r="B80" s="78">
        <f>B$49</f>
        <v>0</v>
      </c>
      <c r="C80" s="79"/>
      <c r="D80" s="79"/>
      <c r="E80" s="435">
        <f>$D$49</f>
        <v>0</v>
      </c>
      <c r="F80" s="435"/>
      <c r="G80" s="79"/>
      <c r="H80" s="272" t="s">
        <v>11</v>
      </c>
      <c r="I80" s="273"/>
      <c r="J80" s="80">
        <f>$B$55</f>
        <v>0</v>
      </c>
      <c r="K80" s="81"/>
      <c r="L80" s="81"/>
      <c r="X80" s="87"/>
      <c r="Y80" s="437">
        <f>$D$55</f>
        <v>0</v>
      </c>
      <c r="Z80" s="437"/>
      <c r="AA80" s="129"/>
      <c r="AB80" s="77" t="s">
        <v>5</v>
      </c>
    </row>
    <row r="81" spans="1:28">
      <c r="A81" s="72"/>
      <c r="B81" s="78"/>
      <c r="C81" s="79"/>
      <c r="D81" s="79"/>
      <c r="E81" s="79"/>
      <c r="F81" s="79"/>
      <c r="G81" s="79"/>
      <c r="H81" s="272" t="s">
        <v>11</v>
      </c>
      <c r="I81" s="273"/>
      <c r="J81" s="80"/>
      <c r="K81" s="81"/>
      <c r="L81" s="81"/>
      <c r="X81" s="87"/>
      <c r="AA81" s="129"/>
      <c r="AB81" s="77"/>
    </row>
    <row r="82" spans="1:28">
      <c r="A82" s="107"/>
      <c r="B82" s="142"/>
      <c r="C82" s="143"/>
      <c r="D82" s="143"/>
      <c r="E82" s="143"/>
      <c r="F82" s="143"/>
      <c r="G82" s="143"/>
      <c r="H82" s="274" t="s">
        <v>11</v>
      </c>
      <c r="I82" s="275"/>
      <c r="J82" s="144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8"/>
      <c r="AB82" s="86"/>
    </row>
    <row r="83" spans="1:28">
      <c r="A83" s="68">
        <v>6</v>
      </c>
      <c r="B83" s="130"/>
      <c r="C83" s="131"/>
      <c r="D83" s="131"/>
      <c r="E83" s="131"/>
      <c r="F83" s="131"/>
      <c r="G83" s="131"/>
      <c r="H83" s="270" t="s">
        <v>11</v>
      </c>
      <c r="I83" s="271"/>
      <c r="J83" s="72"/>
      <c r="K83" s="148"/>
      <c r="L83" s="148"/>
      <c r="M83" s="81"/>
      <c r="N83" s="81"/>
      <c r="O83" s="81"/>
      <c r="P83" s="81"/>
      <c r="Q83" s="81"/>
      <c r="R83" s="81"/>
      <c r="S83" s="81"/>
      <c r="T83" s="81"/>
      <c r="X83" s="87"/>
      <c r="AA83" s="129"/>
      <c r="AB83" s="77"/>
    </row>
    <row r="84" spans="1:28">
      <c r="A84" s="72"/>
      <c r="B84" s="78"/>
      <c r="C84" s="79"/>
      <c r="D84" s="79"/>
      <c r="E84" s="79"/>
      <c r="F84" s="79"/>
      <c r="G84" s="79"/>
      <c r="H84" s="272" t="s">
        <v>11</v>
      </c>
      <c r="I84" s="273"/>
      <c r="J84" s="72"/>
      <c r="K84" s="148"/>
      <c r="L84" s="148"/>
      <c r="M84" s="81"/>
      <c r="N84" s="81"/>
      <c r="O84" s="81"/>
      <c r="P84" s="81"/>
      <c r="Q84" s="81"/>
      <c r="R84" s="81"/>
      <c r="S84" s="81"/>
      <c r="T84" s="81"/>
      <c r="X84" s="87"/>
      <c r="AA84" s="129"/>
      <c r="AB84" s="77"/>
    </row>
    <row r="85" spans="1:28">
      <c r="A85" s="72" t="s">
        <v>3</v>
      </c>
      <c r="B85" s="78">
        <f>$B$51</f>
        <v>0</v>
      </c>
      <c r="C85" s="79"/>
      <c r="D85" s="79"/>
      <c r="E85" s="435">
        <f>$D$51</f>
        <v>0</v>
      </c>
      <c r="F85" s="435"/>
      <c r="G85" s="79"/>
      <c r="H85" s="272" t="s">
        <v>11</v>
      </c>
      <c r="I85" s="273"/>
      <c r="J85" s="80">
        <f>$B$53</f>
        <v>0</v>
      </c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435">
        <f>$D$53</f>
        <v>0</v>
      </c>
      <c r="Z85" s="435"/>
      <c r="AA85" s="129"/>
      <c r="AB85" s="77" t="s">
        <v>4</v>
      </c>
    </row>
    <row r="86" spans="1:28">
      <c r="A86" s="72"/>
      <c r="B86" s="78"/>
      <c r="C86" s="79"/>
      <c r="D86" s="79"/>
      <c r="E86" s="79"/>
      <c r="F86" s="79"/>
      <c r="G86" s="79"/>
      <c r="H86" s="272" t="s">
        <v>11</v>
      </c>
      <c r="I86" s="273"/>
      <c r="J86" s="80"/>
      <c r="K86" s="81"/>
      <c r="L86" s="81"/>
      <c r="X86" s="87"/>
      <c r="AA86" s="129"/>
      <c r="AB86" s="77"/>
    </row>
    <row r="87" spans="1:28">
      <c r="A87" s="107"/>
      <c r="B87" s="142"/>
      <c r="C87" s="143"/>
      <c r="D87" s="143"/>
      <c r="E87" s="143"/>
      <c r="F87" s="143"/>
      <c r="G87" s="143"/>
      <c r="H87" s="274" t="s">
        <v>11</v>
      </c>
      <c r="I87" s="275"/>
      <c r="J87" s="144"/>
      <c r="K87" s="103"/>
      <c r="L87" s="103"/>
      <c r="M87" s="103"/>
      <c r="N87" s="103"/>
      <c r="O87" s="103"/>
      <c r="P87" s="103"/>
      <c r="Q87" s="103"/>
      <c r="X87" s="87"/>
      <c r="Y87" s="103"/>
      <c r="Z87" s="103"/>
      <c r="AA87" s="108"/>
      <c r="AB87" s="86"/>
    </row>
  </sheetData>
  <mergeCells count="26">
    <mergeCell ref="E75:F75"/>
    <mergeCell ref="Y75:Z75"/>
    <mergeCell ref="E80:F80"/>
    <mergeCell ref="Y80:Z80"/>
    <mergeCell ref="E85:F85"/>
    <mergeCell ref="Y85:Z85"/>
    <mergeCell ref="E70:F70"/>
    <mergeCell ref="Y70:Z70"/>
    <mergeCell ref="E31:F31"/>
    <mergeCell ref="Y31:Z31"/>
    <mergeCell ref="E36:F36"/>
    <mergeCell ref="Y36:Z36"/>
    <mergeCell ref="E41:F41"/>
    <mergeCell ref="Y41:Z41"/>
    <mergeCell ref="Y45:AB45"/>
    <mergeCell ref="E60:F60"/>
    <mergeCell ref="Y60:Z60"/>
    <mergeCell ref="E65:F65"/>
    <mergeCell ref="Y65:Z65"/>
    <mergeCell ref="E26:F26"/>
    <mergeCell ref="Y26:Z26"/>
    <mergeCell ref="Y1:AB1"/>
    <mergeCell ref="E16:F16"/>
    <mergeCell ref="Y16:Z16"/>
    <mergeCell ref="E21:F21"/>
    <mergeCell ref="Y21:Z21"/>
  </mergeCells>
  <printOptions horizontalCentered="1"/>
  <pageMargins left="0.5" right="0.5" top="1" bottom="0.75" header="0.5" footer="0.5"/>
  <pageSetup scale="85" orientation="portrait" horizontalDpi="4294967292" verticalDpi="4294967292"/>
  <headerFooter>
    <oddHeader>&amp;C&amp;"Times New Roman,Bold"&amp;14Atlanta Giant Round Robin_x000D__x000D__x000D__x000D__x000D__x000D__x000D__x000D__x000D__x000D__x000D__x000D__x000D__x000D_&amp;R&amp;"Times New Roman,Regular"&amp;14_x000D__x000D__x000D__x000D__x000D_</oddHeader>
    <oddFooter>&amp;C&amp;"Times New Roman,Regular"&amp;12 7</oddFooter>
  </headerFooter>
  <rowBreaks count="2" manualBreakCount="2">
    <brk id="44" max="27" man="1"/>
    <brk id="132" max="65535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42"/>
  <sheetViews>
    <sheetView showGridLines="0" showZeros="0" topLeftCell="A5" workbookViewId="0">
      <selection activeCell="AE27" sqref="AE27"/>
    </sheetView>
  </sheetViews>
  <sheetFormatPr baseColWidth="10" defaultColWidth="11.42578125" defaultRowHeight="15" x14ac:dyDescent="0"/>
  <cols>
    <col min="1" max="1" width="3" style="1" customWidth="1"/>
    <col min="2" max="2" width="15.42578125" style="1" customWidth="1"/>
    <col min="3" max="3" width="6.28515625" style="1" customWidth="1"/>
    <col min="4" max="4" width="4.7109375" style="4" customWidth="1"/>
    <col min="5" max="16" width="3.140625" style="4" customWidth="1"/>
    <col min="17" max="24" width="2.7109375" style="4" hidden="1" customWidth="1"/>
    <col min="25" max="25" width="3.7109375" style="6" customWidth="1"/>
    <col min="26" max="27" width="2.7109375" style="4" customWidth="1"/>
    <col min="28" max="28" width="5.42578125" style="4" customWidth="1"/>
    <col min="29" max="29" width="4.5703125" style="4" customWidth="1"/>
    <col min="30" max="30" width="4.140625" style="4" customWidth="1"/>
    <col min="31" max="31" width="13.28515625" style="4" customWidth="1"/>
    <col min="32" max="32" width="5.85546875" style="4" customWidth="1"/>
    <col min="33" max="33" width="6.5703125" style="4" customWidth="1"/>
    <col min="34" max="16384" width="11.42578125" style="4"/>
  </cols>
  <sheetData>
    <row r="1" spans="1:33" ht="16" customHeight="1">
      <c r="B1" s="2" t="s">
        <v>0</v>
      </c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38" t="str">
        <f>[20]Results!$AE$1</f>
        <v>Date</v>
      </c>
      <c r="Z1" s="438"/>
      <c r="AA1" s="438"/>
      <c r="AB1" s="438"/>
    </row>
    <row r="2" spans="1:33" ht="11" customHeight="1">
      <c r="B2" s="5"/>
      <c r="C2" s="5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/>
    </row>
    <row r="3" spans="1:33">
      <c r="B3" s="5" t="s">
        <v>1</v>
      </c>
      <c r="C3" s="5"/>
      <c r="D3" s="7">
        <v>1</v>
      </c>
      <c r="E3" s="8" t="s">
        <v>2</v>
      </c>
      <c r="F3" s="8"/>
      <c r="G3" s="8"/>
      <c r="H3" s="8" t="s">
        <v>3</v>
      </c>
      <c r="I3" s="8"/>
      <c r="J3" s="8"/>
      <c r="K3" s="8" t="s">
        <v>4</v>
      </c>
      <c r="L3" s="8"/>
      <c r="M3" s="8"/>
      <c r="N3" s="8" t="s">
        <v>5</v>
      </c>
      <c r="O3" s="8"/>
      <c r="P3" s="8"/>
      <c r="Q3" s="9" t="s">
        <v>2</v>
      </c>
      <c r="R3" s="10"/>
      <c r="S3" s="9" t="s">
        <v>3</v>
      </c>
      <c r="T3" s="10"/>
      <c r="U3" s="9" t="s">
        <v>4</v>
      </c>
      <c r="V3" s="10"/>
      <c r="W3" s="9" t="s">
        <v>5</v>
      </c>
      <c r="X3" s="10"/>
      <c r="Y3" s="6" t="s">
        <v>6</v>
      </c>
      <c r="Z3" s="11" t="s">
        <v>7</v>
      </c>
      <c r="AA3" s="12" t="s">
        <v>8</v>
      </c>
      <c r="AB3" s="13" t="s">
        <v>9</v>
      </c>
    </row>
    <row r="4" spans="1:33">
      <c r="B4" s="90"/>
      <c r="C4" s="25"/>
      <c r="D4" s="91"/>
      <c r="E4" s="17"/>
      <c r="F4" s="18"/>
      <c r="G4" s="18"/>
      <c r="H4" s="19">
        <v>0</v>
      </c>
      <c r="I4" s="20">
        <v>0</v>
      </c>
      <c r="J4" s="21">
        <v>0</v>
      </c>
      <c r="K4" s="19">
        <v>0</v>
      </c>
      <c r="L4" s="20">
        <v>0</v>
      </c>
      <c r="M4" s="21">
        <v>0</v>
      </c>
      <c r="N4" s="19">
        <v>0</v>
      </c>
      <c r="O4" s="20">
        <v>0</v>
      </c>
      <c r="P4" s="22">
        <v>0</v>
      </c>
      <c r="Q4" s="92"/>
      <c r="R4" s="24"/>
      <c r="S4" s="25">
        <v>0</v>
      </c>
      <c r="T4" s="26">
        <v>0</v>
      </c>
      <c r="U4" s="25">
        <v>0</v>
      </c>
      <c r="V4" s="26">
        <v>0</v>
      </c>
      <c r="W4" s="25">
        <v>0</v>
      </c>
      <c r="X4" s="26">
        <v>0</v>
      </c>
      <c r="Y4" s="27">
        <v>0</v>
      </c>
      <c r="Z4" s="28"/>
      <c r="AA4" s="29"/>
      <c r="AB4" s="27"/>
      <c r="AE4" s="4">
        <f t="shared" ref="AE4:AE11" si="0">B4</f>
        <v>0</v>
      </c>
      <c r="AG4" s="11">
        <f t="shared" ref="AG4:AG11" si="1">D4</f>
        <v>0</v>
      </c>
    </row>
    <row r="5" spans="1:33">
      <c r="A5" s="30" t="s">
        <v>2</v>
      </c>
      <c r="B5" s="93"/>
      <c r="C5" s="94"/>
      <c r="D5" s="95"/>
      <c r="E5" s="34"/>
      <c r="F5" s="35"/>
      <c r="G5" s="35"/>
      <c r="H5" s="36">
        <v>0</v>
      </c>
      <c r="I5" s="37">
        <v>0</v>
      </c>
      <c r="J5" s="37">
        <v>0</v>
      </c>
      <c r="K5" s="36">
        <v>0</v>
      </c>
      <c r="L5" s="37">
        <v>0</v>
      </c>
      <c r="M5" s="37">
        <v>0</v>
      </c>
      <c r="N5" s="36">
        <v>0</v>
      </c>
      <c r="O5" s="37">
        <v>0</v>
      </c>
      <c r="P5" s="38">
        <v>0</v>
      </c>
      <c r="Q5" s="96"/>
      <c r="R5" s="40"/>
      <c r="S5" s="41"/>
      <c r="T5" s="30"/>
      <c r="U5" s="41"/>
      <c r="V5" s="30"/>
      <c r="W5" s="41"/>
      <c r="X5" s="30"/>
      <c r="Y5" s="42"/>
      <c r="Z5" s="43" t="s">
        <v>10</v>
      </c>
      <c r="AA5" s="44" t="s">
        <v>10</v>
      </c>
      <c r="AB5" s="42"/>
      <c r="AD5" s="6">
        <v>1</v>
      </c>
      <c r="AE5" s="4">
        <f t="shared" si="0"/>
        <v>0</v>
      </c>
      <c r="AG5" s="4">
        <f t="shared" si="1"/>
        <v>0</v>
      </c>
    </row>
    <row r="6" spans="1:33">
      <c r="A6" s="45"/>
      <c r="B6" s="90"/>
      <c r="C6" s="25"/>
      <c r="D6" s="91"/>
      <c r="E6" s="19">
        <v>0</v>
      </c>
      <c r="F6" s="20">
        <v>0</v>
      </c>
      <c r="G6" s="46">
        <v>0</v>
      </c>
      <c r="H6" s="17"/>
      <c r="I6" s="18"/>
      <c r="J6" s="18"/>
      <c r="K6" s="19">
        <v>0</v>
      </c>
      <c r="L6" s="20">
        <v>0</v>
      </c>
      <c r="M6" s="21">
        <v>0</v>
      </c>
      <c r="N6" s="19">
        <v>0</v>
      </c>
      <c r="O6" s="20">
        <v>0</v>
      </c>
      <c r="P6" s="22">
        <v>0</v>
      </c>
      <c r="Q6" s="25">
        <v>0</v>
      </c>
      <c r="R6" s="46">
        <v>0</v>
      </c>
      <c r="S6" s="23"/>
      <c r="T6" s="24"/>
      <c r="U6" s="25">
        <v>0</v>
      </c>
      <c r="V6" s="26">
        <v>0</v>
      </c>
      <c r="W6" s="25">
        <v>0</v>
      </c>
      <c r="X6" s="26">
        <v>0</v>
      </c>
      <c r="Y6" s="27">
        <v>0</v>
      </c>
      <c r="Z6" s="28"/>
      <c r="AA6" s="29"/>
      <c r="AB6" s="48"/>
      <c r="AD6" s="6"/>
      <c r="AE6" s="4">
        <f t="shared" si="0"/>
        <v>0</v>
      </c>
      <c r="AG6" s="11">
        <f t="shared" si="1"/>
        <v>0</v>
      </c>
    </row>
    <row r="7" spans="1:33">
      <c r="A7" s="30" t="s">
        <v>3</v>
      </c>
      <c r="B7" s="93"/>
      <c r="C7" s="94"/>
      <c r="D7" s="95"/>
      <c r="E7" s="49">
        <v>0</v>
      </c>
      <c r="F7" s="50">
        <v>0</v>
      </c>
      <c r="G7" s="26">
        <v>0</v>
      </c>
      <c r="H7" s="34"/>
      <c r="I7" s="35"/>
      <c r="J7" s="35"/>
      <c r="K7" s="36">
        <v>0</v>
      </c>
      <c r="L7" s="37">
        <v>0</v>
      </c>
      <c r="M7" s="37">
        <v>0</v>
      </c>
      <c r="N7" s="36">
        <v>0</v>
      </c>
      <c r="O7" s="37">
        <v>0</v>
      </c>
      <c r="P7" s="38">
        <v>0</v>
      </c>
      <c r="Q7" s="41"/>
      <c r="R7" s="30"/>
      <c r="S7" s="39"/>
      <c r="T7" s="40"/>
      <c r="U7" s="41"/>
      <c r="V7" s="30"/>
      <c r="W7" s="41"/>
      <c r="X7" s="30"/>
      <c r="Y7" s="42"/>
      <c r="Z7" s="43" t="s">
        <v>10</v>
      </c>
      <c r="AA7" s="44" t="s">
        <v>10</v>
      </c>
      <c r="AB7" s="42"/>
      <c r="AD7" s="6">
        <v>2</v>
      </c>
      <c r="AE7" s="4">
        <f t="shared" si="0"/>
        <v>0</v>
      </c>
      <c r="AG7" s="4">
        <f t="shared" si="1"/>
        <v>0</v>
      </c>
    </row>
    <row r="8" spans="1:33">
      <c r="A8" s="45"/>
      <c r="B8" s="90"/>
      <c r="C8" s="25"/>
      <c r="D8" s="91"/>
      <c r="E8" s="19">
        <v>0</v>
      </c>
      <c r="F8" s="20">
        <v>0</v>
      </c>
      <c r="G8" s="46">
        <v>0</v>
      </c>
      <c r="H8" s="19">
        <v>0</v>
      </c>
      <c r="I8" s="20">
        <v>0</v>
      </c>
      <c r="J8" s="46">
        <v>0</v>
      </c>
      <c r="K8" s="17"/>
      <c r="L8" s="18"/>
      <c r="M8" s="18"/>
      <c r="N8" s="19">
        <v>0</v>
      </c>
      <c r="O8" s="20">
        <v>0</v>
      </c>
      <c r="P8" s="22">
        <v>0</v>
      </c>
      <c r="Q8" s="25">
        <v>0</v>
      </c>
      <c r="R8" s="46">
        <v>0</v>
      </c>
      <c r="S8" s="25">
        <v>0</v>
      </c>
      <c r="T8" s="26">
        <v>0</v>
      </c>
      <c r="U8" s="23"/>
      <c r="V8" s="24"/>
      <c r="W8" s="25">
        <v>0</v>
      </c>
      <c r="X8" s="26">
        <v>0</v>
      </c>
      <c r="Y8" s="27">
        <v>0</v>
      </c>
      <c r="Z8" s="28"/>
      <c r="AA8" s="29"/>
      <c r="AB8" s="48"/>
      <c r="AD8" s="6"/>
      <c r="AE8" s="4">
        <f t="shared" si="0"/>
        <v>0</v>
      </c>
      <c r="AG8" s="11">
        <f t="shared" si="1"/>
        <v>0</v>
      </c>
    </row>
    <row r="9" spans="1:33">
      <c r="A9" s="30" t="s">
        <v>4</v>
      </c>
      <c r="B9" s="93"/>
      <c r="C9" s="94"/>
      <c r="D9" s="95"/>
      <c r="E9" s="49">
        <v>0</v>
      </c>
      <c r="F9" s="50">
        <v>0</v>
      </c>
      <c r="G9" s="26">
        <v>0</v>
      </c>
      <c r="H9" s="49">
        <v>0</v>
      </c>
      <c r="I9" s="50">
        <v>0</v>
      </c>
      <c r="J9" s="26">
        <v>0</v>
      </c>
      <c r="K9" s="34"/>
      <c r="L9" s="35"/>
      <c r="M9" s="35"/>
      <c r="N9" s="36">
        <v>0</v>
      </c>
      <c r="O9" s="37">
        <v>0</v>
      </c>
      <c r="P9" s="38">
        <v>0</v>
      </c>
      <c r="Q9" s="41"/>
      <c r="R9" s="30"/>
      <c r="S9" s="41"/>
      <c r="T9" s="30"/>
      <c r="U9" s="39"/>
      <c r="V9" s="40"/>
      <c r="W9" s="41"/>
      <c r="X9" s="30"/>
      <c r="Y9" s="42"/>
      <c r="Z9" s="43" t="s">
        <v>10</v>
      </c>
      <c r="AA9" s="44" t="s">
        <v>10</v>
      </c>
      <c r="AB9" s="42"/>
      <c r="AD9" s="6">
        <v>3</v>
      </c>
      <c r="AE9" s="4">
        <f t="shared" si="0"/>
        <v>0</v>
      </c>
      <c r="AG9" s="4">
        <f t="shared" si="1"/>
        <v>0</v>
      </c>
    </row>
    <row r="10" spans="1:33">
      <c r="A10" s="45"/>
      <c r="B10" s="90"/>
      <c r="C10" s="25"/>
      <c r="D10" s="91"/>
      <c r="E10" s="19">
        <v>0</v>
      </c>
      <c r="F10" s="20">
        <v>0</v>
      </c>
      <c r="G10" s="52">
        <v>0</v>
      </c>
      <c r="H10" s="19">
        <v>0</v>
      </c>
      <c r="I10" s="20">
        <v>0</v>
      </c>
      <c r="J10" s="46">
        <v>0</v>
      </c>
      <c r="K10" s="19">
        <v>0</v>
      </c>
      <c r="L10" s="20">
        <v>0</v>
      </c>
      <c r="M10" s="46">
        <v>0</v>
      </c>
      <c r="N10" s="17"/>
      <c r="O10" s="18"/>
      <c r="P10" s="53"/>
      <c r="Q10" s="25">
        <v>0</v>
      </c>
      <c r="R10" s="54">
        <v>0</v>
      </c>
      <c r="S10" s="25">
        <v>0</v>
      </c>
      <c r="T10" s="26">
        <v>0</v>
      </c>
      <c r="U10" s="25">
        <v>0</v>
      </c>
      <c r="V10" s="26">
        <v>0</v>
      </c>
      <c r="W10" s="23"/>
      <c r="X10" s="24"/>
      <c r="Y10" s="20">
        <v>0</v>
      </c>
      <c r="Z10" s="28"/>
      <c r="AA10" s="29"/>
      <c r="AB10" s="48"/>
      <c r="AD10" s="6"/>
      <c r="AE10" s="4">
        <f t="shared" si="0"/>
        <v>0</v>
      </c>
      <c r="AG10" s="11">
        <f t="shared" si="1"/>
        <v>0</v>
      </c>
    </row>
    <row r="11" spans="1:33">
      <c r="A11" s="30" t="s">
        <v>5</v>
      </c>
      <c r="B11" s="93"/>
      <c r="C11" s="94"/>
      <c r="D11" s="95"/>
      <c r="E11" s="58">
        <v>0</v>
      </c>
      <c r="F11" s="59">
        <v>0</v>
      </c>
      <c r="G11" s="60">
        <v>0</v>
      </c>
      <c r="H11" s="61">
        <v>0</v>
      </c>
      <c r="I11" s="59">
        <v>0</v>
      </c>
      <c r="J11" s="62">
        <v>0</v>
      </c>
      <c r="K11" s="61">
        <v>0</v>
      </c>
      <c r="L11" s="59">
        <v>0</v>
      </c>
      <c r="M11" s="62">
        <v>0</v>
      </c>
      <c r="N11" s="34"/>
      <c r="O11" s="35"/>
      <c r="P11" s="63"/>
      <c r="Q11" s="41"/>
      <c r="R11" s="30"/>
      <c r="S11" s="41"/>
      <c r="T11" s="30"/>
      <c r="U11" s="41"/>
      <c r="V11" s="30"/>
      <c r="W11" s="39"/>
      <c r="X11" s="40"/>
      <c r="Y11" s="64"/>
      <c r="Z11" s="43" t="s">
        <v>10</v>
      </c>
      <c r="AA11" s="44" t="s">
        <v>10</v>
      </c>
      <c r="AB11" s="42"/>
      <c r="AD11" s="6">
        <v>4</v>
      </c>
      <c r="AE11" s="4">
        <f t="shared" si="0"/>
        <v>0</v>
      </c>
      <c r="AG11" s="4">
        <f t="shared" si="1"/>
        <v>0</v>
      </c>
    </row>
    <row r="12" spans="1:33">
      <c r="AD12" s="6"/>
    </row>
    <row r="14" spans="1:33">
      <c r="B14" s="5" t="s">
        <v>1</v>
      </c>
      <c r="C14" s="5"/>
      <c r="D14" s="7">
        <v>2</v>
      </c>
      <c r="E14" s="8" t="s">
        <v>2</v>
      </c>
      <c r="F14" s="8"/>
      <c r="G14" s="8"/>
      <c r="H14" s="8" t="s">
        <v>3</v>
      </c>
      <c r="I14" s="8"/>
      <c r="J14" s="8"/>
      <c r="K14" s="8" t="s">
        <v>4</v>
      </c>
      <c r="L14" s="8"/>
      <c r="M14" s="8"/>
      <c r="N14" s="8" t="s">
        <v>5</v>
      </c>
      <c r="O14" s="8"/>
      <c r="P14" s="8"/>
      <c r="Q14" s="9" t="s">
        <v>2</v>
      </c>
      <c r="R14" s="10"/>
      <c r="S14" s="9" t="s">
        <v>3</v>
      </c>
      <c r="T14" s="10"/>
      <c r="U14" s="9" t="s">
        <v>4</v>
      </c>
      <c r="V14" s="10"/>
      <c r="W14" s="9" t="s">
        <v>5</v>
      </c>
      <c r="X14" s="10"/>
      <c r="Y14" s="6" t="s">
        <v>6</v>
      </c>
      <c r="Z14" s="11" t="s">
        <v>7</v>
      </c>
      <c r="AA14" s="12" t="s">
        <v>8</v>
      </c>
      <c r="AB14" s="13" t="s">
        <v>9</v>
      </c>
    </row>
    <row r="15" spans="1:33">
      <c r="B15" s="90"/>
      <c r="C15" s="25"/>
      <c r="D15" s="91"/>
      <c r="E15" s="17"/>
      <c r="F15" s="18"/>
      <c r="G15" s="18"/>
      <c r="H15" s="19">
        <v>0</v>
      </c>
      <c r="I15" s="20">
        <v>0</v>
      </c>
      <c r="J15" s="21">
        <v>0</v>
      </c>
      <c r="K15" s="19">
        <v>0</v>
      </c>
      <c r="L15" s="20">
        <v>0</v>
      </c>
      <c r="M15" s="21">
        <v>0</v>
      </c>
      <c r="N15" s="19">
        <v>0</v>
      </c>
      <c r="O15" s="20">
        <v>0</v>
      </c>
      <c r="P15" s="22">
        <v>0</v>
      </c>
      <c r="Q15" s="23"/>
      <c r="R15" s="24"/>
      <c r="S15" s="25">
        <v>0</v>
      </c>
      <c r="T15" s="26">
        <v>0</v>
      </c>
      <c r="U15" s="25">
        <v>0</v>
      </c>
      <c r="V15" s="26">
        <v>0</v>
      </c>
      <c r="W15" s="25">
        <v>0</v>
      </c>
      <c r="X15" s="26">
        <v>0</v>
      </c>
      <c r="Y15" s="27">
        <v>0</v>
      </c>
      <c r="Z15" s="28"/>
      <c r="AA15" s="29"/>
      <c r="AB15" s="27"/>
      <c r="AE15" s="4">
        <f t="shared" ref="AE15:AE22" si="2">B15</f>
        <v>0</v>
      </c>
      <c r="AG15" s="11">
        <f t="shared" ref="AG15:AG22" si="3">D15</f>
        <v>0</v>
      </c>
    </row>
    <row r="16" spans="1:33">
      <c r="A16" s="30" t="s">
        <v>2</v>
      </c>
      <c r="B16" s="93"/>
      <c r="C16" s="94"/>
      <c r="D16" s="95"/>
      <c r="E16" s="34"/>
      <c r="F16" s="35"/>
      <c r="G16" s="35"/>
      <c r="H16" s="36">
        <v>0</v>
      </c>
      <c r="I16" s="37">
        <v>0</v>
      </c>
      <c r="J16" s="37">
        <v>0</v>
      </c>
      <c r="K16" s="36">
        <v>0</v>
      </c>
      <c r="L16" s="37">
        <v>0</v>
      </c>
      <c r="M16" s="37">
        <v>0</v>
      </c>
      <c r="N16" s="36">
        <v>0</v>
      </c>
      <c r="O16" s="37">
        <v>0</v>
      </c>
      <c r="P16" s="38">
        <v>0</v>
      </c>
      <c r="Q16" s="39"/>
      <c r="R16" s="40"/>
      <c r="S16" s="41"/>
      <c r="T16" s="30"/>
      <c r="U16" s="41"/>
      <c r="V16" s="30"/>
      <c r="W16" s="41"/>
      <c r="X16" s="30"/>
      <c r="Y16" s="42"/>
      <c r="Z16" s="43" t="s">
        <v>10</v>
      </c>
      <c r="AA16" s="44" t="s">
        <v>10</v>
      </c>
      <c r="AB16" s="42"/>
      <c r="AD16" s="6">
        <v>1</v>
      </c>
      <c r="AE16" s="4">
        <f t="shared" si="2"/>
        <v>0</v>
      </c>
      <c r="AG16" s="4">
        <f t="shared" si="3"/>
        <v>0</v>
      </c>
    </row>
    <row r="17" spans="1:44">
      <c r="A17" s="45"/>
      <c r="B17" s="90"/>
      <c r="C17" s="25"/>
      <c r="D17" s="91"/>
      <c r="E17" s="19">
        <v>0</v>
      </c>
      <c r="F17" s="20">
        <v>0</v>
      </c>
      <c r="G17" s="46">
        <v>0</v>
      </c>
      <c r="H17" s="17"/>
      <c r="I17" s="18"/>
      <c r="J17" s="18"/>
      <c r="K17" s="19">
        <v>0</v>
      </c>
      <c r="L17" s="20">
        <v>0</v>
      </c>
      <c r="M17" s="21">
        <v>0</v>
      </c>
      <c r="N17" s="19">
        <v>0</v>
      </c>
      <c r="O17" s="20">
        <v>0</v>
      </c>
      <c r="P17" s="22">
        <v>0</v>
      </c>
      <c r="Q17" s="47">
        <v>0</v>
      </c>
      <c r="R17" s="46">
        <v>0</v>
      </c>
      <c r="S17" s="23"/>
      <c r="T17" s="24"/>
      <c r="U17" s="25">
        <v>0</v>
      </c>
      <c r="V17" s="26">
        <v>0</v>
      </c>
      <c r="W17" s="25">
        <v>0</v>
      </c>
      <c r="X17" s="26">
        <v>0</v>
      </c>
      <c r="Y17" s="27">
        <v>0</v>
      </c>
      <c r="Z17" s="28"/>
      <c r="AA17" s="29"/>
      <c r="AB17" s="48"/>
      <c r="AD17" s="6"/>
      <c r="AE17" s="4">
        <f t="shared" si="2"/>
        <v>0</v>
      </c>
      <c r="AG17" s="11">
        <f t="shared" si="3"/>
        <v>0</v>
      </c>
    </row>
    <row r="18" spans="1:44">
      <c r="A18" s="30" t="s">
        <v>3</v>
      </c>
      <c r="B18" s="93"/>
      <c r="C18" s="94"/>
      <c r="D18" s="95"/>
      <c r="E18" s="49">
        <v>0</v>
      </c>
      <c r="F18" s="50">
        <v>0</v>
      </c>
      <c r="G18" s="26">
        <v>0</v>
      </c>
      <c r="H18" s="34"/>
      <c r="I18" s="35"/>
      <c r="J18" s="35"/>
      <c r="K18" s="36">
        <v>0</v>
      </c>
      <c r="L18" s="37">
        <v>0</v>
      </c>
      <c r="M18" s="37">
        <v>0</v>
      </c>
      <c r="N18" s="36">
        <v>0</v>
      </c>
      <c r="O18" s="37">
        <v>0</v>
      </c>
      <c r="P18" s="38">
        <v>0</v>
      </c>
      <c r="Q18" s="51"/>
      <c r="R18" s="30"/>
      <c r="S18" s="39"/>
      <c r="T18" s="40"/>
      <c r="U18" s="41"/>
      <c r="V18" s="30"/>
      <c r="W18" s="41"/>
      <c r="X18" s="30"/>
      <c r="Y18" s="42"/>
      <c r="Z18" s="43" t="s">
        <v>10</v>
      </c>
      <c r="AA18" s="44" t="s">
        <v>10</v>
      </c>
      <c r="AB18" s="42"/>
      <c r="AD18" s="6">
        <v>2</v>
      </c>
      <c r="AE18" s="4">
        <f t="shared" si="2"/>
        <v>0</v>
      </c>
      <c r="AG18" s="4">
        <f t="shared" si="3"/>
        <v>0</v>
      </c>
    </row>
    <row r="19" spans="1:44">
      <c r="A19" s="45"/>
      <c r="B19" s="90"/>
      <c r="C19" s="25"/>
      <c r="D19" s="91"/>
      <c r="E19" s="19">
        <v>0</v>
      </c>
      <c r="F19" s="20">
        <v>0</v>
      </c>
      <c r="G19" s="46">
        <v>0</v>
      </c>
      <c r="H19" s="19">
        <v>0</v>
      </c>
      <c r="I19" s="20">
        <v>0</v>
      </c>
      <c r="J19" s="46">
        <v>0</v>
      </c>
      <c r="K19" s="17"/>
      <c r="L19" s="18"/>
      <c r="M19" s="18"/>
      <c r="N19" s="19">
        <v>0</v>
      </c>
      <c r="O19" s="20">
        <v>0</v>
      </c>
      <c r="P19" s="22">
        <v>0</v>
      </c>
      <c r="Q19" s="47">
        <v>0</v>
      </c>
      <c r="R19" s="46">
        <v>0</v>
      </c>
      <c r="S19" s="25">
        <v>0</v>
      </c>
      <c r="T19" s="26">
        <v>0</v>
      </c>
      <c r="U19" s="23"/>
      <c r="V19" s="24"/>
      <c r="W19" s="25">
        <v>0</v>
      </c>
      <c r="X19" s="26">
        <v>0</v>
      </c>
      <c r="Y19" s="27">
        <v>0</v>
      </c>
      <c r="Z19" s="28"/>
      <c r="AA19" s="29"/>
      <c r="AB19" s="48"/>
      <c r="AD19" s="6"/>
      <c r="AE19" s="4">
        <f t="shared" si="2"/>
        <v>0</v>
      </c>
      <c r="AG19" s="11">
        <f t="shared" si="3"/>
        <v>0</v>
      </c>
    </row>
    <row r="20" spans="1:44">
      <c r="A20" s="30" t="s">
        <v>4</v>
      </c>
      <c r="B20" s="93"/>
      <c r="C20" s="94"/>
      <c r="D20" s="95"/>
      <c r="E20" s="49">
        <v>0</v>
      </c>
      <c r="F20" s="50">
        <v>0</v>
      </c>
      <c r="G20" s="26">
        <v>0</v>
      </c>
      <c r="H20" s="49">
        <v>0</v>
      </c>
      <c r="I20" s="50">
        <v>0</v>
      </c>
      <c r="J20" s="26">
        <v>0</v>
      </c>
      <c r="K20" s="34"/>
      <c r="L20" s="35"/>
      <c r="M20" s="35"/>
      <c r="N20" s="36">
        <v>0</v>
      </c>
      <c r="O20" s="37">
        <v>0</v>
      </c>
      <c r="P20" s="38">
        <v>0</v>
      </c>
      <c r="Q20" s="51"/>
      <c r="R20" s="30"/>
      <c r="S20" s="41"/>
      <c r="T20" s="30"/>
      <c r="U20" s="39"/>
      <c r="V20" s="40"/>
      <c r="W20" s="41"/>
      <c r="X20" s="30"/>
      <c r="Y20" s="42"/>
      <c r="Z20" s="43" t="s">
        <v>10</v>
      </c>
      <c r="AA20" s="44" t="s">
        <v>10</v>
      </c>
      <c r="AB20" s="42"/>
      <c r="AD20" s="6">
        <v>3</v>
      </c>
      <c r="AE20" s="4">
        <f t="shared" si="2"/>
        <v>0</v>
      </c>
      <c r="AG20" s="4">
        <f t="shared" si="3"/>
        <v>0</v>
      </c>
    </row>
    <row r="21" spans="1:44">
      <c r="A21" s="45"/>
      <c r="B21" s="90"/>
      <c r="C21" s="25"/>
      <c r="D21" s="91"/>
      <c r="E21" s="19">
        <v>0</v>
      </c>
      <c r="F21" s="20">
        <v>0</v>
      </c>
      <c r="G21" s="52">
        <v>0</v>
      </c>
      <c r="H21" s="19">
        <v>0</v>
      </c>
      <c r="I21" s="20">
        <v>0</v>
      </c>
      <c r="J21" s="46">
        <v>0</v>
      </c>
      <c r="K21" s="19">
        <v>0</v>
      </c>
      <c r="L21" s="20">
        <v>0</v>
      </c>
      <c r="M21" s="46">
        <v>0</v>
      </c>
      <c r="N21" s="17"/>
      <c r="O21" s="18"/>
      <c r="P21" s="53"/>
      <c r="Q21" s="25">
        <v>0</v>
      </c>
      <c r="R21" s="54">
        <v>0</v>
      </c>
      <c r="S21" s="25">
        <v>0</v>
      </c>
      <c r="T21" s="26">
        <v>0</v>
      </c>
      <c r="U21" s="25">
        <v>0</v>
      </c>
      <c r="V21" s="26">
        <v>0</v>
      </c>
      <c r="W21" s="23"/>
      <c r="X21" s="24"/>
      <c r="Y21" s="20">
        <v>0</v>
      </c>
      <c r="Z21" s="28"/>
      <c r="AA21" s="29"/>
      <c r="AB21" s="48"/>
      <c r="AD21" s="6"/>
      <c r="AE21" s="4">
        <f t="shared" si="2"/>
        <v>0</v>
      </c>
      <c r="AG21" s="11">
        <f t="shared" si="3"/>
        <v>0</v>
      </c>
    </row>
    <row r="22" spans="1:44">
      <c r="A22" s="30" t="s">
        <v>5</v>
      </c>
      <c r="B22" s="93"/>
      <c r="C22" s="94"/>
      <c r="D22" s="95"/>
      <c r="E22" s="58">
        <v>0</v>
      </c>
      <c r="F22" s="59">
        <v>0</v>
      </c>
      <c r="G22" s="60">
        <v>0</v>
      </c>
      <c r="H22" s="61">
        <v>0</v>
      </c>
      <c r="I22" s="59">
        <v>0</v>
      </c>
      <c r="J22" s="62">
        <v>0</v>
      </c>
      <c r="K22" s="61">
        <v>0</v>
      </c>
      <c r="L22" s="59">
        <v>0</v>
      </c>
      <c r="M22" s="62">
        <v>0</v>
      </c>
      <c r="N22" s="34"/>
      <c r="O22" s="35"/>
      <c r="P22" s="63"/>
      <c r="Q22" s="41"/>
      <c r="R22" s="30"/>
      <c r="S22" s="41"/>
      <c r="T22" s="30"/>
      <c r="U22" s="41"/>
      <c r="V22" s="30"/>
      <c r="W22" s="39"/>
      <c r="X22" s="40"/>
      <c r="Y22" s="64"/>
      <c r="Z22" s="43" t="s">
        <v>10</v>
      </c>
      <c r="AA22" s="44" t="s">
        <v>10</v>
      </c>
      <c r="AB22" s="42"/>
      <c r="AD22" s="6">
        <v>4</v>
      </c>
      <c r="AE22" s="4">
        <f t="shared" si="2"/>
        <v>0</v>
      </c>
      <c r="AG22" s="4">
        <f t="shared" si="3"/>
        <v>0</v>
      </c>
    </row>
    <row r="23" spans="1:44">
      <c r="A23" s="97"/>
      <c r="B23" s="98"/>
      <c r="C23" s="98"/>
      <c r="D23" s="50"/>
      <c r="E23" s="99"/>
      <c r="F23" s="50"/>
      <c r="G23" s="99"/>
      <c r="H23" s="99"/>
      <c r="I23" s="50"/>
      <c r="J23" s="99"/>
      <c r="K23" s="99"/>
      <c r="L23" s="50"/>
      <c r="M23" s="100"/>
      <c r="N23" s="100"/>
      <c r="O23" s="100"/>
      <c r="P23" s="100"/>
      <c r="Q23" s="97"/>
      <c r="R23" s="97"/>
      <c r="S23" s="97"/>
      <c r="T23" s="97"/>
      <c r="U23" s="97"/>
      <c r="V23" s="97"/>
      <c r="W23" s="101"/>
      <c r="X23" s="101"/>
      <c r="Y23" s="99"/>
      <c r="Z23" s="102"/>
      <c r="AA23" s="102"/>
      <c r="AB23" s="99"/>
    </row>
    <row r="24" spans="1:44">
      <c r="B24" s="1">
        <v>0</v>
      </c>
      <c r="D24" s="11">
        <v>0</v>
      </c>
    </row>
    <row r="25" spans="1:44" s="1" customFormat="1" ht="19" customHeight="1">
      <c r="B25" s="103"/>
      <c r="C25" s="103"/>
      <c r="D25" s="104"/>
      <c r="E25" s="105"/>
      <c r="F25" s="87"/>
      <c r="G25" s="87"/>
      <c r="H25" s="87"/>
      <c r="I25" s="87"/>
      <c r="J25" s="87"/>
      <c r="K25" s="87"/>
      <c r="AL25" s="66"/>
      <c r="AM25" s="66"/>
      <c r="AN25" s="66"/>
      <c r="AO25" s="66"/>
      <c r="AP25" s="66"/>
      <c r="AQ25" s="66"/>
    </row>
    <row r="26" spans="1:44" s="1" customFormat="1" ht="19" customHeight="1">
      <c r="D26" s="106"/>
      <c r="E26" s="440"/>
      <c r="F26" s="441"/>
      <c r="G26" s="441"/>
      <c r="H26" s="441"/>
      <c r="I26" s="441"/>
      <c r="J26" s="87"/>
      <c r="K26" s="87"/>
      <c r="L26" s="87"/>
      <c r="AM26" s="66"/>
      <c r="AN26" s="66"/>
      <c r="AO26" s="66"/>
      <c r="AP26" s="66"/>
      <c r="AQ26" s="66"/>
      <c r="AR26" s="66"/>
    </row>
    <row r="27" spans="1:44" s="1" customFormat="1" ht="19" customHeight="1">
      <c r="B27" s="103"/>
      <c r="C27" s="103"/>
      <c r="D27" s="109"/>
      <c r="E27" s="110"/>
      <c r="F27" s="111"/>
      <c r="G27" s="111"/>
      <c r="H27" s="112"/>
      <c r="I27" s="113"/>
      <c r="J27" s="87"/>
      <c r="K27" s="87"/>
      <c r="L27" s="87"/>
      <c r="AM27" s="66"/>
      <c r="AN27" s="66"/>
      <c r="AO27" s="66"/>
      <c r="AP27" s="66"/>
      <c r="AQ27" s="66"/>
      <c r="AR27" s="66"/>
    </row>
    <row r="28" spans="1:44" s="1" customFormat="1" ht="19" customHeight="1">
      <c r="D28" s="11"/>
      <c r="E28" s="105"/>
      <c r="F28" s="105"/>
      <c r="G28" s="105"/>
      <c r="H28" s="105"/>
      <c r="I28" s="114"/>
      <c r="J28" s="115"/>
      <c r="K28" s="114"/>
      <c r="L28" s="114"/>
      <c r="AM28" s="66"/>
      <c r="AN28" s="66"/>
      <c r="AO28" s="66"/>
      <c r="AP28" s="66"/>
      <c r="AQ28" s="66"/>
      <c r="AR28" s="66"/>
    </row>
    <row r="29" spans="1:44" s="1" customFormat="1" ht="19" customHeight="1">
      <c r="B29" s="103"/>
      <c r="C29" s="103"/>
      <c r="D29" s="104"/>
      <c r="E29" s="105"/>
      <c r="F29" s="105"/>
      <c r="G29" s="105"/>
      <c r="H29" s="105"/>
      <c r="I29" s="116"/>
      <c r="J29" s="117"/>
      <c r="K29" s="118"/>
      <c r="L29" s="118"/>
      <c r="AM29" s="66"/>
      <c r="AN29" s="66"/>
      <c r="AO29" s="66"/>
      <c r="AP29" s="66"/>
      <c r="AQ29" s="66"/>
      <c r="AR29" s="66"/>
    </row>
    <row r="30" spans="1:44" s="1" customFormat="1" ht="19" customHeight="1">
      <c r="D30" s="106"/>
      <c r="E30" s="115"/>
      <c r="F30" s="115"/>
      <c r="G30" s="115"/>
      <c r="H30" s="115"/>
      <c r="I30" s="119"/>
      <c r="J30" s="81"/>
      <c r="K30" s="87"/>
      <c r="L30" s="87"/>
      <c r="AM30" s="66"/>
      <c r="AN30" s="66"/>
      <c r="AO30" s="66"/>
      <c r="AP30" s="66"/>
      <c r="AQ30" s="66"/>
      <c r="AR30" s="66"/>
    </row>
    <row r="31" spans="1:44" s="1" customFormat="1" ht="19" customHeight="1">
      <c r="B31" s="103"/>
      <c r="C31" s="103"/>
      <c r="D31" s="109"/>
      <c r="E31" s="120"/>
      <c r="F31" s="120"/>
      <c r="G31" s="120"/>
      <c r="H31" s="120"/>
      <c r="I31" s="112"/>
      <c r="J31" s="87"/>
      <c r="K31" s="87"/>
      <c r="L31" s="87"/>
      <c r="Y31" s="87" t="s">
        <v>19</v>
      </c>
      <c r="AM31" s="66"/>
      <c r="AN31" s="66"/>
      <c r="AO31" s="66"/>
      <c r="AP31" s="66"/>
      <c r="AQ31" s="66"/>
      <c r="AR31" s="66"/>
    </row>
    <row r="33" spans="2:29">
      <c r="K33" s="41"/>
      <c r="L33" s="41"/>
      <c r="M33" s="41"/>
      <c r="N33" s="41"/>
      <c r="O33" s="64"/>
      <c r="P33" s="16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ht="19" customHeight="1">
      <c r="K34" s="170"/>
      <c r="L34" s="170"/>
      <c r="M34" s="170"/>
      <c r="N34" s="170"/>
      <c r="O34" s="171"/>
      <c r="P34" s="172"/>
      <c r="Q34" s="172"/>
      <c r="R34" s="172"/>
      <c r="S34" s="173"/>
      <c r="T34" s="1"/>
      <c r="U34" s="1"/>
      <c r="V34" s="1"/>
      <c r="W34" s="1"/>
      <c r="X34" s="1"/>
      <c r="Y34" s="41"/>
      <c r="Z34" s="41"/>
      <c r="AA34" s="41"/>
    </row>
    <row r="35" spans="2:29" ht="19" customHeight="1">
      <c r="B35" s="1">
        <f>AE$4</f>
        <v>0</v>
      </c>
      <c r="D35" s="11">
        <f>AG$4</f>
        <v>0</v>
      </c>
      <c r="K35" s="41"/>
      <c r="L35" s="41"/>
      <c r="M35" s="41"/>
      <c r="N35" s="41"/>
      <c r="O35" s="30"/>
      <c r="P35" s="174"/>
      <c r="Q35" s="175"/>
      <c r="R35" s="176"/>
      <c r="S35" s="177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19" customHeight="1">
      <c r="B36" s="103">
        <f>$AE$5</f>
        <v>0</v>
      </c>
      <c r="C36" s="103"/>
      <c r="D36" s="104">
        <f>AG$5</f>
        <v>0</v>
      </c>
    </row>
    <row r="37" spans="2:29">
      <c r="B37" s="1">
        <f>AE$17</f>
        <v>0</v>
      </c>
      <c r="D37" s="106">
        <f>AG$17</f>
        <v>0</v>
      </c>
    </row>
    <row r="38" spans="2:29" ht="16">
      <c r="B38" s="103">
        <f>$AE$18</f>
        <v>0</v>
      </c>
      <c r="C38" s="103"/>
      <c r="D38" s="109">
        <f>AG$18</f>
        <v>0</v>
      </c>
    </row>
    <row r="39" spans="2:29">
      <c r="B39" s="1">
        <f>AE$6</f>
        <v>0</v>
      </c>
      <c r="D39" s="11">
        <f>AG$6</f>
        <v>0</v>
      </c>
      <c r="K39" s="41"/>
      <c r="L39" s="41"/>
      <c r="M39" s="41"/>
      <c r="N39" s="41"/>
      <c r="O39" s="64"/>
      <c r="P39" s="16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9" ht="16">
      <c r="B40" s="103">
        <f>$AE$7</f>
        <v>0</v>
      </c>
      <c r="C40" s="103"/>
      <c r="D40" s="104">
        <f>AG$7</f>
        <v>0</v>
      </c>
      <c r="K40" s="170"/>
      <c r="L40" s="170"/>
      <c r="M40" s="170"/>
      <c r="N40" s="170"/>
      <c r="O40" s="171"/>
      <c r="P40" s="172"/>
      <c r="Q40" s="172"/>
      <c r="R40" s="172"/>
      <c r="S40" s="173"/>
      <c r="T40" s="1"/>
      <c r="U40" s="1"/>
      <c r="V40" s="1"/>
      <c r="W40" s="1"/>
      <c r="X40" s="1"/>
      <c r="Y40" s="41"/>
      <c r="Z40" s="41"/>
      <c r="AA40" s="41"/>
    </row>
    <row r="41" spans="2:29">
      <c r="B41" s="1">
        <f>AE$15</f>
        <v>0</v>
      </c>
      <c r="D41" s="106">
        <f>AG$15</f>
        <v>0</v>
      </c>
      <c r="K41" s="41"/>
      <c r="L41" s="41"/>
      <c r="M41" s="41"/>
      <c r="N41" s="41"/>
      <c r="O41" s="30"/>
      <c r="P41" s="174"/>
      <c r="Q41" s="175"/>
      <c r="R41" s="176"/>
      <c r="S41" s="177"/>
      <c r="T41" s="1"/>
      <c r="U41" s="1"/>
      <c r="V41" s="1"/>
      <c r="W41" s="1"/>
      <c r="X41" s="1"/>
      <c r="Y41" s="1"/>
      <c r="Z41" s="1"/>
      <c r="AA41" s="1"/>
    </row>
    <row r="42" spans="2:29" ht="16">
      <c r="B42" s="103">
        <f>$AE$16</f>
        <v>0</v>
      </c>
      <c r="C42" s="103"/>
      <c r="D42" s="109">
        <f>AG$16</f>
        <v>0</v>
      </c>
    </row>
  </sheetData>
  <mergeCells count="2">
    <mergeCell ref="Y1:AB1"/>
    <mergeCell ref="E26:I26"/>
  </mergeCells>
  <printOptions horizontalCentered="1"/>
  <pageMargins left="0.5" right="0.5" top="1" bottom="0.75" header="0.5" footer="0.5"/>
  <pageSetup scale="98" orientation="portrait" horizontalDpi="4294967292" verticalDpi="4294967292"/>
  <headerFooter>
    <oddHeader>&amp;C&amp;"Times New Roman,Bold"&amp;14Atlanta Giant Round Robin_x000D__x000D__x000D__x000D__x000D__x000D__x000D__x000D__x000D__x000D__x000D__x000D__x000D__x000D_&amp;R&amp;"Times New Roman,Regular"&amp;14_x000D__x000D__x000D__x000D_</oddHeader>
    <oddFooter>&amp;C&amp;"Times New Roman,Regular"&amp;12 9</oddFooter>
  </headerFooter>
  <rowBreaks count="1" manualBreakCount="1">
    <brk id="44" max="6553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Z139"/>
  <sheetViews>
    <sheetView showGridLines="0" showZeros="0" zoomScale="125" zoomScaleNormal="125" zoomScalePageLayoutView="125" workbookViewId="0">
      <selection activeCell="AE27" sqref="AE27"/>
    </sheetView>
  </sheetViews>
  <sheetFormatPr baseColWidth="10" defaultColWidth="11.42578125" defaultRowHeight="16" x14ac:dyDescent="0"/>
  <cols>
    <col min="1" max="1" width="3" style="87" customWidth="1"/>
    <col min="2" max="2" width="14.85546875" style="4" customWidth="1"/>
    <col min="3" max="3" width="6.5703125" style="4" customWidth="1"/>
    <col min="4" max="4" width="4.7109375" style="4" customWidth="1"/>
    <col min="5" max="19" width="3.5703125" style="4" customWidth="1"/>
    <col min="20" max="29" width="2" style="4" hidden="1" customWidth="1"/>
    <col min="30" max="32" width="3.7109375" style="4" customWidth="1"/>
    <col min="33" max="33" width="4.140625" style="4" customWidth="1"/>
    <col min="34" max="34" width="4.140625" style="6" customWidth="1"/>
    <col min="35" max="36" width="3.7109375" style="4" customWidth="1"/>
    <col min="37" max="37" width="13.42578125" style="4" customWidth="1"/>
    <col min="38" max="38" width="6.7109375" style="4" customWidth="1"/>
    <col min="39" max="39" width="5.7109375" style="4" customWidth="1"/>
    <col min="40" max="40" width="3.7109375" style="4" customWidth="1"/>
    <col min="41" max="41" width="3.42578125" style="4" customWidth="1"/>
    <col min="42" max="16384" width="11.42578125" style="4"/>
  </cols>
  <sheetData>
    <row r="1" spans="1:39" ht="23" customHeight="1">
      <c r="B1" s="121" t="s">
        <v>46</v>
      </c>
      <c r="C1" s="121"/>
      <c r="D1" s="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9">
      <c r="B2" s="122"/>
      <c r="C2" s="122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K2" s="4" t="s">
        <v>13</v>
      </c>
    </row>
    <row r="3" spans="1:39">
      <c r="B3" s="123"/>
      <c r="C3" s="123" t="s">
        <v>1</v>
      </c>
      <c r="D3" s="2">
        <v>1</v>
      </c>
      <c r="E3" s="11"/>
      <c r="F3" s="11" t="s">
        <v>2</v>
      </c>
      <c r="G3" s="11"/>
      <c r="H3" s="11"/>
      <c r="I3" s="11" t="s">
        <v>3</v>
      </c>
      <c r="J3" s="124"/>
      <c r="K3" s="11"/>
      <c r="L3" s="11" t="s">
        <v>4</v>
      </c>
      <c r="M3" s="124"/>
      <c r="N3" s="11"/>
      <c r="O3" s="11" t="s">
        <v>5</v>
      </c>
      <c r="P3" s="124" t="s">
        <v>10</v>
      </c>
      <c r="Q3" s="124"/>
      <c r="R3" s="124" t="s">
        <v>14</v>
      </c>
      <c r="S3" s="124" t="s">
        <v>10</v>
      </c>
      <c r="T3" s="9" t="s">
        <v>2</v>
      </c>
      <c r="U3" s="10"/>
      <c r="V3" s="9" t="s">
        <v>3</v>
      </c>
      <c r="W3" s="10"/>
      <c r="X3" s="9" t="s">
        <v>4</v>
      </c>
      <c r="Y3" s="10"/>
      <c r="Z3" s="9" t="s">
        <v>5</v>
      </c>
      <c r="AA3" s="10"/>
      <c r="AB3" s="9" t="s">
        <v>14</v>
      </c>
      <c r="AC3" s="10"/>
      <c r="AD3" s="88" t="s">
        <v>6</v>
      </c>
      <c r="AE3" s="89" t="s">
        <v>7</v>
      </c>
      <c r="AF3" s="83" t="s">
        <v>8</v>
      </c>
      <c r="AG3" s="88" t="s">
        <v>15</v>
      </c>
      <c r="AH3" s="88" t="s">
        <v>16</v>
      </c>
      <c r="AI3" s="75"/>
    </row>
    <row r="4" spans="1:39" ht="17" customHeight="1">
      <c r="B4" s="14"/>
      <c r="C4" s="15"/>
      <c r="D4" s="16"/>
      <c r="E4" s="17"/>
      <c r="F4" s="18"/>
      <c r="G4" s="18"/>
      <c r="H4" s="19">
        <f>IF(J5&lt;0,"L",IF(J5&gt;0,"W", ))</f>
        <v>0</v>
      </c>
      <c r="I4" s="20">
        <f>IF($I58&lt;$H58,$I58, -$H58)</f>
        <v>0</v>
      </c>
      <c r="J4" s="21">
        <f>IF($I59&lt;$H59,$I59, -$H59)</f>
        <v>0</v>
      </c>
      <c r="K4" s="19">
        <f>IF(M5&lt;0,"L",IF(M5&gt;0,"W", ))</f>
        <v>0</v>
      </c>
      <c r="L4" s="20">
        <f>IF($I46&lt;$H46,$I46, -$H46)</f>
        <v>0</v>
      </c>
      <c r="M4" s="21">
        <f>IF($I47&lt;$H47,$I47, -$H47)</f>
        <v>0</v>
      </c>
      <c r="N4" s="19">
        <f>IF(P5&lt;0,"L",IF(P5&gt;0,"W", ))</f>
        <v>0</v>
      </c>
      <c r="O4" s="20">
        <f>IF($I36&lt;$H36,$I36, -$H36)</f>
        <v>0</v>
      </c>
      <c r="P4" s="21">
        <f>IF($I37&lt;$H37,$I37, -$H37)</f>
        <v>0</v>
      </c>
      <c r="Q4" s="19">
        <f>IF(S5&lt;0,"L",IF(S5&gt;0,"W", ))</f>
        <v>0</v>
      </c>
      <c r="R4" s="20">
        <f>IF($I26&lt;$H26,$I26, -$H26)</f>
        <v>0</v>
      </c>
      <c r="S4" s="21">
        <f>IF($I27&lt;$H27,$I27, -$H27)</f>
        <v>0</v>
      </c>
      <c r="T4" s="23"/>
      <c r="U4" s="24"/>
      <c r="V4" s="25">
        <f>IF(H4="W",2, )</f>
        <v>0</v>
      </c>
      <c r="W4" s="26">
        <f>IF(J5&lt;0, 1, )</f>
        <v>0</v>
      </c>
      <c r="X4" s="25">
        <f>IF(K4="W",2, )</f>
        <v>0</v>
      </c>
      <c r="Y4" s="26">
        <f>IF(M5&lt;0, 1, )</f>
        <v>0</v>
      </c>
      <c r="Z4" s="25">
        <f>IF(N4="W",2, )</f>
        <v>0</v>
      </c>
      <c r="AA4" s="26">
        <f>IF(P5&lt;0, 1, )</f>
        <v>0</v>
      </c>
      <c r="AB4" s="25">
        <f>IF(Q4="W",2, )</f>
        <v>0</v>
      </c>
      <c r="AC4" s="26">
        <f>IF(S5&lt;0, 1, )</f>
        <v>0</v>
      </c>
      <c r="AD4" s="27">
        <f>SUM(T4:AC4)</f>
        <v>0</v>
      </c>
      <c r="AE4" s="47"/>
      <c r="AF4" s="45"/>
      <c r="AG4" s="26"/>
      <c r="AH4" s="26"/>
      <c r="AI4" s="76"/>
      <c r="AK4" s="4">
        <f>B4</f>
        <v>0</v>
      </c>
      <c r="AM4" s="11">
        <f>D4</f>
        <v>0</v>
      </c>
    </row>
    <row r="5" spans="1:39" ht="17" customHeight="1">
      <c r="A5" s="125" t="s">
        <v>2</v>
      </c>
      <c r="B5" s="31"/>
      <c r="C5" s="32"/>
      <c r="D5" s="33"/>
      <c r="E5" s="34"/>
      <c r="F5" s="35"/>
      <c r="G5" s="35"/>
      <c r="H5" s="36">
        <f>IF($I60&lt;$H60,$I60, -$H60)</f>
        <v>0</v>
      </c>
      <c r="I5" s="37">
        <f>IF($I61&lt;$H61,$I61, -$H61)</f>
        <v>0</v>
      </c>
      <c r="J5" s="37">
        <f>IF($I62&lt;$H62,$I62, -$H62)</f>
        <v>0</v>
      </c>
      <c r="K5" s="36">
        <f>IF($I48&lt;$H48,$I48, -$H48)</f>
        <v>0</v>
      </c>
      <c r="L5" s="37">
        <f>IF($I49&lt;$H49,$I49, -$H49)</f>
        <v>0</v>
      </c>
      <c r="M5" s="37">
        <f>IF($I50&lt;$H50,$I50, -$H50)</f>
        <v>0</v>
      </c>
      <c r="N5" s="36">
        <f>IF($I38&lt;$H38,$I38, -$H38)</f>
        <v>0</v>
      </c>
      <c r="O5" s="37">
        <f>IF($I39&lt;$H39,$I39, -$H39)</f>
        <v>0</v>
      </c>
      <c r="P5" s="37">
        <f>IF($I40&lt;$H40,$I40, -$H40)</f>
        <v>0</v>
      </c>
      <c r="Q5" s="36">
        <f>IF($I28&lt;$H28,$I28, -$H28)</f>
        <v>0</v>
      </c>
      <c r="R5" s="37">
        <f>IF($I29&lt;$H29,$I29, -$H29)</f>
        <v>0</v>
      </c>
      <c r="S5" s="37">
        <f>IF($I30&lt;$H30,$I30, -$H30)</f>
        <v>0</v>
      </c>
      <c r="T5" s="39"/>
      <c r="U5" s="40"/>
      <c r="V5" s="41"/>
      <c r="W5" s="30"/>
      <c r="X5" s="41"/>
      <c r="Y5" s="30"/>
      <c r="Z5" s="41"/>
      <c r="AA5" s="30"/>
      <c r="AB5" s="41"/>
      <c r="AC5" s="30"/>
      <c r="AD5" s="42"/>
      <c r="AE5" s="51"/>
      <c r="AF5" s="30"/>
      <c r="AG5" s="62"/>
      <c r="AH5" s="62"/>
      <c r="AI5" s="76"/>
      <c r="AJ5" s="6">
        <v>1</v>
      </c>
      <c r="AK5" s="4">
        <f t="shared" ref="AK5:AK13" si="0">B5</f>
        <v>0</v>
      </c>
      <c r="AM5" s="4">
        <f t="shared" ref="AM5:AM13" si="1">D5</f>
        <v>0</v>
      </c>
    </row>
    <row r="6" spans="1:39" ht="17" customHeight="1">
      <c r="A6" s="126"/>
      <c r="B6" s="14"/>
      <c r="C6" s="15"/>
      <c r="D6" s="16"/>
      <c r="E6" s="19">
        <f>IF(G7&lt;0,"L",IF(G7&gt;0,"W", ))</f>
        <v>0</v>
      </c>
      <c r="F6" s="20">
        <f>-I4</f>
        <v>0</v>
      </c>
      <c r="G6" s="46">
        <f>-J4</f>
        <v>0</v>
      </c>
      <c r="H6" s="17"/>
      <c r="I6" s="18"/>
      <c r="J6" s="18"/>
      <c r="K6" s="19">
        <f>IF(M7&lt;0,"L",IF(M7&gt;0,"W", ))</f>
        <v>0</v>
      </c>
      <c r="L6" s="20">
        <f>IF($I31&lt;$H31,$I31, -$H31)</f>
        <v>0</v>
      </c>
      <c r="M6" s="21">
        <f>IF($I32&lt;$H32,$I32, -$H32)</f>
        <v>0</v>
      </c>
      <c r="N6" s="19">
        <f>IF(P7&lt;0,"L",IF(P7&gt;0,"W", ))</f>
        <v>0</v>
      </c>
      <c r="O6" s="20">
        <f>IF($I53&lt;$H53,$I53, -$H53)</f>
        <v>0</v>
      </c>
      <c r="P6" s="21">
        <f>IF($I54&lt;$H54,$I54, -$H54)</f>
        <v>0</v>
      </c>
      <c r="Q6" s="19">
        <f>IF(S7&lt;0,"L",IF(S7&gt;0,"W", ))</f>
        <v>0</v>
      </c>
      <c r="R6" s="20">
        <f>IF($I16&lt;$H16,$I16, -$H16)</f>
        <v>0</v>
      </c>
      <c r="S6" s="21">
        <f>IF($I17&lt;$H17,$I17, -$H17)</f>
        <v>0</v>
      </c>
      <c r="T6" s="47">
        <f>IF(E6="W",2, )</f>
        <v>0</v>
      </c>
      <c r="U6" s="26">
        <f>IF(G7&lt;0, 1, )</f>
        <v>0</v>
      </c>
      <c r="V6" s="23"/>
      <c r="W6" s="24"/>
      <c r="X6" s="25">
        <f>IF(K6="W",2, )</f>
        <v>0</v>
      </c>
      <c r="Y6" s="26">
        <f>IF(M7&lt;0, 1, )</f>
        <v>0</v>
      </c>
      <c r="Z6" s="25">
        <f>IF(N6="W",2, )</f>
        <v>0</v>
      </c>
      <c r="AA6" s="26">
        <f>IF(P7&lt;0, 1, )</f>
        <v>0</v>
      </c>
      <c r="AB6" s="25">
        <f>IF(Q6="W",2, )</f>
        <v>0</v>
      </c>
      <c r="AC6" s="26">
        <f>IF(S7&lt;0, 1, )</f>
        <v>0</v>
      </c>
      <c r="AD6" s="27">
        <f>SUM(T6:AC6)</f>
        <v>0</v>
      </c>
      <c r="AE6" s="127"/>
      <c r="AF6" s="45"/>
      <c r="AG6" s="26"/>
      <c r="AH6" s="26"/>
      <c r="AI6" s="76"/>
      <c r="AJ6" s="6"/>
      <c r="AK6" s="4">
        <f t="shared" si="0"/>
        <v>0</v>
      </c>
      <c r="AM6" s="11">
        <f t="shared" si="1"/>
        <v>0</v>
      </c>
    </row>
    <row r="7" spans="1:39" ht="17" customHeight="1">
      <c r="A7" s="125" t="s">
        <v>3</v>
      </c>
      <c r="B7" s="31"/>
      <c r="C7" s="32"/>
      <c r="D7" s="33"/>
      <c r="E7" s="49">
        <f>-H5</f>
        <v>0</v>
      </c>
      <c r="F7" s="50">
        <f>-I5</f>
        <v>0</v>
      </c>
      <c r="G7" s="26">
        <f>-J5</f>
        <v>0</v>
      </c>
      <c r="H7" s="34"/>
      <c r="I7" s="35"/>
      <c r="J7" s="35"/>
      <c r="K7" s="36">
        <f>IF($I33&lt;$H33,$I33, -$H33)</f>
        <v>0</v>
      </c>
      <c r="L7" s="37">
        <f>IF($I34&lt;$H34,$I34, -$H34)</f>
        <v>0</v>
      </c>
      <c r="M7" s="37">
        <f>IF($I35&lt;$H35,$I35, -$H35)</f>
        <v>0</v>
      </c>
      <c r="N7" s="36">
        <f>IF($I55&lt;$H55,$I55, -$H55)</f>
        <v>0</v>
      </c>
      <c r="O7" s="37">
        <f>IF($I56&lt;$H56,$I56, -$H56)</f>
        <v>0</v>
      </c>
      <c r="P7" s="37">
        <f>IF($I57&lt;$H57,$I57, -$H57)</f>
        <v>0</v>
      </c>
      <c r="Q7" s="36">
        <f>IF($I18&lt;$H18,$I18, -$H18)</f>
        <v>0</v>
      </c>
      <c r="R7" s="37">
        <f>IF($I19&lt;$H19,$I19, -$H19)</f>
        <v>0</v>
      </c>
      <c r="S7" s="37">
        <f>IF($I20&lt;$H20,$I20, -$H20)</f>
        <v>0</v>
      </c>
      <c r="T7" s="51"/>
      <c r="U7" s="30"/>
      <c r="V7" s="39"/>
      <c r="W7" s="40"/>
      <c r="X7" s="41"/>
      <c r="Y7" s="30"/>
      <c r="Z7" s="41"/>
      <c r="AA7" s="30"/>
      <c r="AB7" s="41"/>
      <c r="AC7" s="30"/>
      <c r="AD7" s="42"/>
      <c r="AE7" s="51"/>
      <c r="AF7" s="30"/>
      <c r="AG7" s="62"/>
      <c r="AH7" s="62"/>
      <c r="AI7" s="76"/>
      <c r="AJ7" s="6">
        <v>2</v>
      </c>
      <c r="AK7" s="4">
        <f t="shared" si="0"/>
        <v>0</v>
      </c>
      <c r="AM7" s="4">
        <f t="shared" si="1"/>
        <v>0</v>
      </c>
    </row>
    <row r="8" spans="1:39" ht="17" customHeight="1">
      <c r="A8" s="126"/>
      <c r="B8" s="14"/>
      <c r="C8" s="15"/>
      <c r="D8" s="16"/>
      <c r="E8" s="19">
        <f>IF(G9&lt;0,"L",IF(G9&gt;0,"W", ))</f>
        <v>0</v>
      </c>
      <c r="F8" s="20">
        <f>-L4</f>
        <v>0</v>
      </c>
      <c r="G8" s="46">
        <f>-M4</f>
        <v>0</v>
      </c>
      <c r="H8" s="19">
        <f>IF(J9&lt;0,"L",IF(J9&gt;0,"W", ))</f>
        <v>0</v>
      </c>
      <c r="I8" s="20">
        <f>-L6</f>
        <v>0</v>
      </c>
      <c r="J8" s="46">
        <f>-M6</f>
        <v>0</v>
      </c>
      <c r="K8" s="17"/>
      <c r="L8" s="18"/>
      <c r="M8" s="18"/>
      <c r="N8" s="19">
        <f>IF(P9&lt;0,"L",IF(P9&gt;0,"W", ))</f>
        <v>0</v>
      </c>
      <c r="O8" s="20">
        <f>IF($I21&lt;$H21,$I21, -$H21)</f>
        <v>0</v>
      </c>
      <c r="P8" s="21">
        <f>IF($I22&lt;$H22,$I22, -$H22)</f>
        <v>0</v>
      </c>
      <c r="Q8" s="19">
        <f>IF(S9&lt;0,"L",IF(S9&gt;0,"W", ))</f>
        <v>0</v>
      </c>
      <c r="R8" s="20">
        <f>IF($I41&lt;$H41,$I41, -$H41)</f>
        <v>0</v>
      </c>
      <c r="S8" s="21">
        <f>IF($I42&lt;$H42,$I42, -$H42)</f>
        <v>0</v>
      </c>
      <c r="T8" s="47">
        <f>IF(E8="W",2, )</f>
        <v>0</v>
      </c>
      <c r="U8" s="26">
        <f>IF(G9&lt;0, 1, )</f>
        <v>0</v>
      </c>
      <c r="V8" s="25">
        <f>IF(H8="W",2, )</f>
        <v>0</v>
      </c>
      <c r="W8" s="26">
        <f>IF(J9&lt;0, 1, )</f>
        <v>0</v>
      </c>
      <c r="X8" s="23"/>
      <c r="Y8" s="24"/>
      <c r="Z8" s="25">
        <f>IF(N8="W",2, )</f>
        <v>0</v>
      </c>
      <c r="AA8" s="26">
        <f>IF(P9&lt;0, 1, )</f>
        <v>0</v>
      </c>
      <c r="AB8" s="25">
        <f>IF(Q8="W",2, )</f>
        <v>0</v>
      </c>
      <c r="AC8" s="26">
        <f>IF(S9&lt;0, 1, )</f>
        <v>0</v>
      </c>
      <c r="AD8" s="27">
        <f>SUM(T8:AC8)</f>
        <v>0</v>
      </c>
      <c r="AE8" s="127"/>
      <c r="AF8" s="45"/>
      <c r="AG8" s="26"/>
      <c r="AH8" s="26"/>
      <c r="AI8" s="76"/>
      <c r="AJ8" s="6"/>
      <c r="AK8" s="4">
        <f t="shared" si="0"/>
        <v>0</v>
      </c>
      <c r="AM8" s="11">
        <f t="shared" si="1"/>
        <v>0</v>
      </c>
    </row>
    <row r="9" spans="1:39" ht="17" customHeight="1">
      <c r="A9" s="125" t="s">
        <v>4</v>
      </c>
      <c r="B9" s="31"/>
      <c r="C9" s="32"/>
      <c r="D9" s="33"/>
      <c r="E9" s="49">
        <f>-K5</f>
        <v>0</v>
      </c>
      <c r="F9" s="50">
        <f>-L5</f>
        <v>0</v>
      </c>
      <c r="G9" s="26">
        <f>-M5</f>
        <v>0</v>
      </c>
      <c r="H9" s="49">
        <f>-K7</f>
        <v>0</v>
      </c>
      <c r="I9" s="50">
        <f>-L7</f>
        <v>0</v>
      </c>
      <c r="J9" s="26">
        <f>-M7</f>
        <v>0</v>
      </c>
      <c r="K9" s="34"/>
      <c r="L9" s="35"/>
      <c r="M9" s="35"/>
      <c r="N9" s="36">
        <f>IF($I23&lt;$H23,$I23, -$H23)</f>
        <v>0</v>
      </c>
      <c r="O9" s="37">
        <f>IF($I24&lt;$H24,$I24, -$H24)</f>
        <v>0</v>
      </c>
      <c r="P9" s="37">
        <f>IF($I25&lt;$H25,$I25, -$H25)</f>
        <v>0</v>
      </c>
      <c r="Q9" s="36">
        <f>IF($I43&lt;$H43,$I43, -$H43)</f>
        <v>0</v>
      </c>
      <c r="R9" s="37">
        <f>IF($I44&lt;$H44,$I44, -$H44)</f>
        <v>0</v>
      </c>
      <c r="S9" s="37">
        <f>IF($I45&lt;$H45,$I45, -$H45)</f>
        <v>0</v>
      </c>
      <c r="T9" s="51"/>
      <c r="U9" s="30"/>
      <c r="V9" s="41"/>
      <c r="W9" s="30"/>
      <c r="X9" s="39"/>
      <c r="Y9" s="40"/>
      <c r="Z9" s="41"/>
      <c r="AA9" s="30"/>
      <c r="AB9" s="41"/>
      <c r="AC9" s="30"/>
      <c r="AD9" s="42"/>
      <c r="AE9" s="51"/>
      <c r="AF9" s="30"/>
      <c r="AG9" s="62"/>
      <c r="AH9" s="62"/>
      <c r="AI9" s="76"/>
      <c r="AJ9" s="6">
        <v>3</v>
      </c>
      <c r="AK9" s="4">
        <f t="shared" si="0"/>
        <v>0</v>
      </c>
      <c r="AM9" s="4">
        <f t="shared" si="1"/>
        <v>0</v>
      </c>
    </row>
    <row r="10" spans="1:39" ht="17" customHeight="1">
      <c r="A10" s="126"/>
      <c r="B10" s="14"/>
      <c r="C10" s="15"/>
      <c r="D10" s="16"/>
      <c r="E10" s="19">
        <f>IF(G11&lt;0,"L",IF(G11&gt;0,"W", ))</f>
        <v>0</v>
      </c>
      <c r="F10" s="20">
        <f>-O4</f>
        <v>0</v>
      </c>
      <c r="G10" s="52">
        <f>-P4</f>
        <v>0</v>
      </c>
      <c r="H10" s="19">
        <f>IF(J11&lt;0,"L",IF(J11&gt;0,"W", ))</f>
        <v>0</v>
      </c>
      <c r="I10" s="20">
        <f>-O6</f>
        <v>0</v>
      </c>
      <c r="J10" s="46">
        <f>-P6</f>
        <v>0</v>
      </c>
      <c r="K10" s="19">
        <f>IF(M11&lt;0,"L",IF(M11&gt;0,"W", ))</f>
        <v>0</v>
      </c>
      <c r="L10" s="20">
        <f>-O8</f>
        <v>0</v>
      </c>
      <c r="M10" s="46">
        <f>-P8</f>
        <v>0</v>
      </c>
      <c r="N10" s="17"/>
      <c r="O10" s="18"/>
      <c r="P10" s="53"/>
      <c r="Q10" s="19">
        <f>IF(S11&lt;0,"L",IF(S11&gt;0,"W", ))</f>
        <v>0</v>
      </c>
      <c r="R10" s="20">
        <f>IF($I63&lt;$H63,$I63, -$H63)</f>
        <v>0</v>
      </c>
      <c r="S10" s="21">
        <f>IF($I64&lt;$H64,$I64, -$H64)</f>
        <v>0</v>
      </c>
      <c r="T10" s="47">
        <f>IF(E10="W",2, )</f>
        <v>0</v>
      </c>
      <c r="U10" s="26">
        <f>IF(G11&lt;0, 1, )</f>
        <v>0</v>
      </c>
      <c r="V10" s="25">
        <f>IF(H10="W",2, )</f>
        <v>0</v>
      </c>
      <c r="W10" s="26">
        <f>IF(J11&lt;0, 1, )</f>
        <v>0</v>
      </c>
      <c r="X10" s="25">
        <f>IF(K10="W",2, )</f>
        <v>0</v>
      </c>
      <c r="Y10" s="26">
        <f>IF(M11&lt;0, 1, )</f>
        <v>0</v>
      </c>
      <c r="Z10" s="23"/>
      <c r="AA10" s="24"/>
      <c r="AB10" s="25">
        <f>IF(Q10="W",2, )</f>
        <v>0</v>
      </c>
      <c r="AC10" s="26">
        <f>IF(S11&lt;0, 1, )</f>
        <v>0</v>
      </c>
      <c r="AD10" s="27">
        <f>SUM(T10:AC10)</f>
        <v>0</v>
      </c>
      <c r="AE10" s="127"/>
      <c r="AF10" s="45"/>
      <c r="AG10" s="26"/>
      <c r="AH10" s="26"/>
      <c r="AI10" s="76"/>
      <c r="AJ10" s="6"/>
      <c r="AK10" s="4">
        <f t="shared" si="0"/>
        <v>0</v>
      </c>
      <c r="AM10" s="11">
        <f t="shared" si="1"/>
        <v>0</v>
      </c>
    </row>
    <row r="11" spans="1:39" ht="17" customHeight="1">
      <c r="A11" s="125" t="s">
        <v>5</v>
      </c>
      <c r="B11" s="31"/>
      <c r="C11" s="32"/>
      <c r="D11" s="33"/>
      <c r="E11" s="58">
        <f>-N5</f>
        <v>0</v>
      </c>
      <c r="F11" s="59">
        <f>-O5</f>
        <v>0</v>
      </c>
      <c r="G11" s="60">
        <f>-P5</f>
        <v>0</v>
      </c>
      <c r="H11" s="49">
        <f>-N7</f>
        <v>0</v>
      </c>
      <c r="I11" s="50">
        <f>-O7</f>
        <v>0</v>
      </c>
      <c r="J11" s="26">
        <f>-P7</f>
        <v>0</v>
      </c>
      <c r="K11" s="49">
        <f>-N9</f>
        <v>0</v>
      </c>
      <c r="L11" s="50">
        <f>-O9</f>
        <v>0</v>
      </c>
      <c r="M11" s="26">
        <f>-P9</f>
        <v>0</v>
      </c>
      <c r="N11" s="34"/>
      <c r="O11" s="35"/>
      <c r="P11" s="63"/>
      <c r="Q11" s="36">
        <f>IF($I65&lt;$H65,$I65, -$H65)</f>
        <v>0</v>
      </c>
      <c r="R11" s="37">
        <f>IF($I66&lt;$H66,$I66, -$H66)</f>
        <v>0</v>
      </c>
      <c r="S11" s="37">
        <f>IF($I67&lt;$H67,$I67, -$H67)</f>
        <v>0</v>
      </c>
      <c r="T11" s="51"/>
      <c r="U11" s="30"/>
      <c r="V11" s="41"/>
      <c r="W11" s="30"/>
      <c r="X11" s="41"/>
      <c r="Y11" s="30"/>
      <c r="Z11" s="39"/>
      <c r="AA11" s="40"/>
      <c r="AB11" s="41"/>
      <c r="AC11" s="30"/>
      <c r="AD11" s="42"/>
      <c r="AE11" s="51"/>
      <c r="AF11" s="30"/>
      <c r="AG11" s="62"/>
      <c r="AH11" s="62"/>
      <c r="AI11" s="76"/>
      <c r="AJ11" s="6">
        <v>4</v>
      </c>
      <c r="AK11" s="4">
        <f t="shared" si="0"/>
        <v>0</v>
      </c>
      <c r="AM11" s="4">
        <f t="shared" si="1"/>
        <v>0</v>
      </c>
    </row>
    <row r="12" spans="1:39" ht="17" customHeight="1">
      <c r="A12" s="126"/>
      <c r="B12" s="14"/>
      <c r="C12" s="15"/>
      <c r="D12" s="16"/>
      <c r="E12" s="19">
        <f>IF(G13&lt;0,"L",IF(G13&gt;0,"W", ))</f>
        <v>0</v>
      </c>
      <c r="F12" s="20">
        <f>-R4</f>
        <v>0</v>
      </c>
      <c r="G12" s="46">
        <f>-S4</f>
        <v>0</v>
      </c>
      <c r="H12" s="19">
        <f>IF(J13&lt;0,"L",IF(J13&gt;0,"W", ))</f>
        <v>0</v>
      </c>
      <c r="I12" s="20">
        <f>-R6</f>
        <v>0</v>
      </c>
      <c r="J12" s="52">
        <f>-S6</f>
        <v>0</v>
      </c>
      <c r="K12" s="19">
        <f>IF(M13&lt;0,"L",IF(M13&gt;0,"W", ))</f>
        <v>0</v>
      </c>
      <c r="L12" s="20">
        <f>-R8</f>
        <v>0</v>
      </c>
      <c r="M12" s="46">
        <f>-S8</f>
        <v>0</v>
      </c>
      <c r="N12" s="19">
        <f>IF(P13&lt;0,"L",IF(P13&gt;0,"W", ))</f>
        <v>0</v>
      </c>
      <c r="O12" s="20">
        <f>-R10</f>
        <v>0</v>
      </c>
      <c r="P12" s="46">
        <f>-S10</f>
        <v>0</v>
      </c>
      <c r="Q12" s="18"/>
      <c r="R12" s="18"/>
      <c r="S12" s="53"/>
      <c r="T12" s="47">
        <f>IF(E12="W",2, )</f>
        <v>0</v>
      </c>
      <c r="U12" s="26">
        <f>IF(G13&lt;0, 1, )</f>
        <v>0</v>
      </c>
      <c r="V12" s="25">
        <f>IF(H12="W",2, )</f>
        <v>0</v>
      </c>
      <c r="W12" s="26">
        <f>IF(J13&lt;0, 1, )</f>
        <v>0</v>
      </c>
      <c r="X12" s="25">
        <f>IF(K12="W",2, )</f>
        <v>0</v>
      </c>
      <c r="Y12" s="26">
        <f>IF(M13&lt;0, 1, )</f>
        <v>0</v>
      </c>
      <c r="Z12" s="25">
        <f>IF(N12="W",2, )</f>
        <v>0</v>
      </c>
      <c r="AA12" s="26">
        <f>IF(P13&lt;0, 1, )</f>
        <v>0</v>
      </c>
      <c r="AB12" s="23"/>
      <c r="AC12" s="24"/>
      <c r="AD12" s="27">
        <f>SUM(T12:AC12)</f>
        <v>0</v>
      </c>
      <c r="AE12" s="127"/>
      <c r="AF12" s="45"/>
      <c r="AG12" s="26"/>
      <c r="AH12" s="26"/>
      <c r="AI12" s="76"/>
      <c r="AJ12" s="6"/>
      <c r="AK12" s="4">
        <f t="shared" si="0"/>
        <v>0</v>
      </c>
      <c r="AM12" s="11">
        <f t="shared" si="1"/>
        <v>0</v>
      </c>
    </row>
    <row r="13" spans="1:39" ht="17" customHeight="1">
      <c r="A13" s="125" t="s">
        <v>14</v>
      </c>
      <c r="B13" s="55"/>
      <c r="C13" s="56"/>
      <c r="D13" s="57"/>
      <c r="E13" s="61">
        <f>-Q5</f>
        <v>0</v>
      </c>
      <c r="F13" s="59">
        <f>-R5</f>
        <v>0</v>
      </c>
      <c r="G13" s="62">
        <f>-S5</f>
        <v>0</v>
      </c>
      <c r="H13" s="58">
        <f>-Q7</f>
        <v>0</v>
      </c>
      <c r="I13" s="59">
        <f>-R7</f>
        <v>0</v>
      </c>
      <c r="J13" s="60">
        <f>-S7</f>
        <v>0</v>
      </c>
      <c r="K13" s="61">
        <f>-Q9</f>
        <v>0</v>
      </c>
      <c r="L13" s="59">
        <f>-R9</f>
        <v>0</v>
      </c>
      <c r="M13" s="62">
        <f>-S9</f>
        <v>0</v>
      </c>
      <c r="N13" s="61">
        <f>-Q11</f>
        <v>0</v>
      </c>
      <c r="O13" s="59">
        <f>-R11</f>
        <v>0</v>
      </c>
      <c r="P13" s="62">
        <f>-S11</f>
        <v>0</v>
      </c>
      <c r="Q13" s="35"/>
      <c r="R13" s="35"/>
      <c r="S13" s="63"/>
      <c r="T13" s="51"/>
      <c r="U13" s="30"/>
      <c r="V13" s="41"/>
      <c r="W13" s="30"/>
      <c r="X13" s="41"/>
      <c r="Y13" s="30"/>
      <c r="Z13" s="41"/>
      <c r="AA13" s="30"/>
      <c r="AB13" s="39"/>
      <c r="AC13" s="40"/>
      <c r="AD13" s="42"/>
      <c r="AE13" s="51"/>
      <c r="AF13" s="30"/>
      <c r="AG13" s="62"/>
      <c r="AH13" s="62"/>
      <c r="AI13" s="76"/>
      <c r="AJ13" s="6">
        <v>5</v>
      </c>
      <c r="AK13" s="4">
        <f t="shared" si="0"/>
        <v>0</v>
      </c>
      <c r="AM13" s="4">
        <f t="shared" si="1"/>
        <v>0</v>
      </c>
    </row>
    <row r="15" spans="1:39">
      <c r="B15" s="121" t="str">
        <f>B1</f>
        <v>EVENT</v>
      </c>
      <c r="C15" s="87">
        <f>B3</f>
        <v>0</v>
      </c>
      <c r="D15" s="87"/>
      <c r="E15" s="87"/>
      <c r="F15" s="87"/>
      <c r="G15" s="118"/>
      <c r="H15" s="128" t="s">
        <v>1</v>
      </c>
      <c r="I15" s="129">
        <f>D3</f>
        <v>1</v>
      </c>
      <c r="S15" s="67"/>
      <c r="T15" s="76"/>
      <c r="AH15" s="4"/>
    </row>
    <row r="16" spans="1:39" ht="18" customHeight="1">
      <c r="A16" s="68"/>
      <c r="B16" s="130">
        <v>1</v>
      </c>
      <c r="C16" s="131"/>
      <c r="D16" s="131"/>
      <c r="E16" s="131"/>
      <c r="F16" s="131"/>
      <c r="G16" s="113"/>
      <c r="H16" s="69" t="s">
        <v>17</v>
      </c>
      <c r="I16" s="70"/>
      <c r="J16" s="68"/>
      <c r="K16" s="132"/>
      <c r="L16" s="132"/>
      <c r="M16" s="132"/>
      <c r="N16" s="132"/>
      <c r="O16" s="132"/>
      <c r="P16" s="132"/>
      <c r="Q16" s="132"/>
      <c r="R16" s="132"/>
      <c r="S16" s="133"/>
      <c r="T16" s="76"/>
      <c r="AH16" s="4"/>
    </row>
    <row r="17" spans="1:39" ht="18" customHeight="1">
      <c r="A17" s="72"/>
      <c r="B17" s="78"/>
      <c r="C17" s="79"/>
      <c r="D17" s="79"/>
      <c r="E17" s="79"/>
      <c r="F17" s="79"/>
      <c r="G17" s="134"/>
      <c r="H17" s="73" t="s">
        <v>17</v>
      </c>
      <c r="I17" s="74"/>
      <c r="J17" s="72"/>
      <c r="K17" s="81"/>
      <c r="L17" s="81"/>
      <c r="M17" s="81"/>
      <c r="N17" s="81"/>
      <c r="O17" s="81"/>
      <c r="P17" s="81"/>
      <c r="Q17" s="81"/>
      <c r="R17" s="126"/>
      <c r="S17" s="133"/>
      <c r="T17" s="76"/>
      <c r="AH17" s="4"/>
    </row>
    <row r="18" spans="1:39" ht="18" customHeight="1">
      <c r="A18" s="72" t="s">
        <v>2</v>
      </c>
      <c r="B18" s="135">
        <f>B5</f>
        <v>0</v>
      </c>
      <c r="C18" s="79"/>
      <c r="D18" s="79"/>
      <c r="E18" s="429">
        <f>D5</f>
        <v>0</v>
      </c>
      <c r="F18" s="429"/>
      <c r="G18" s="137"/>
      <c r="H18" s="73" t="s">
        <v>17</v>
      </c>
      <c r="I18" s="74"/>
      <c r="J18" s="277">
        <f>B11</f>
        <v>0</v>
      </c>
      <c r="K18" s="81"/>
      <c r="L18" s="81"/>
      <c r="M18" s="81"/>
      <c r="N18" s="81"/>
      <c r="O18" s="81"/>
      <c r="P18" s="429">
        <f>D11</f>
        <v>0</v>
      </c>
      <c r="Q18" s="429"/>
      <c r="R18" s="126"/>
      <c r="S18" s="138" t="s">
        <v>5</v>
      </c>
      <c r="T18" s="139"/>
      <c r="AH18" s="4"/>
    </row>
    <row r="19" spans="1:39" ht="18" customHeight="1">
      <c r="A19" s="72"/>
      <c r="B19" s="78"/>
      <c r="C19" s="79"/>
      <c r="D19" s="79"/>
      <c r="E19" s="79"/>
      <c r="F19" s="79"/>
      <c r="G19" s="137"/>
      <c r="H19" s="73" t="s">
        <v>17</v>
      </c>
      <c r="I19" s="74"/>
      <c r="J19" s="80"/>
      <c r="K19" s="81"/>
      <c r="L19" s="81"/>
      <c r="M19" s="81"/>
      <c r="N19" s="81"/>
      <c r="O19" s="81"/>
      <c r="P19" s="81"/>
      <c r="Q19" s="81"/>
      <c r="R19" s="140"/>
      <c r="S19" s="141"/>
      <c r="T19" s="139"/>
      <c r="AH19" s="4"/>
    </row>
    <row r="20" spans="1:39" ht="18" customHeight="1">
      <c r="A20" s="82"/>
      <c r="B20" s="142"/>
      <c r="C20" s="143"/>
      <c r="D20" s="143"/>
      <c r="E20" s="143"/>
      <c r="F20" s="143"/>
      <c r="G20" s="119"/>
      <c r="H20" s="84" t="s">
        <v>17</v>
      </c>
      <c r="I20" s="85"/>
      <c r="J20" s="144"/>
      <c r="K20" s="81"/>
      <c r="L20" s="81"/>
      <c r="M20" s="81"/>
      <c r="N20" s="81"/>
      <c r="O20" s="81"/>
      <c r="P20" s="81"/>
      <c r="Q20" s="81"/>
      <c r="R20" s="81"/>
      <c r="S20" s="145"/>
      <c r="T20" s="76"/>
      <c r="AH20" s="4"/>
    </row>
    <row r="21" spans="1:39" ht="18" customHeight="1">
      <c r="A21" s="68"/>
      <c r="B21" s="130">
        <v>2</v>
      </c>
      <c r="C21" s="131"/>
      <c r="D21" s="131"/>
      <c r="E21" s="131"/>
      <c r="F21" s="131"/>
      <c r="G21" s="113"/>
      <c r="H21" s="69" t="s">
        <v>17</v>
      </c>
      <c r="I21" s="70"/>
      <c r="J21" s="68"/>
      <c r="K21" s="132"/>
      <c r="L21" s="132"/>
      <c r="M21" s="132"/>
      <c r="N21" s="132"/>
      <c r="O21" s="132"/>
      <c r="P21" s="132"/>
      <c r="Q21" s="132"/>
      <c r="R21" s="132"/>
      <c r="S21" s="146"/>
      <c r="T21" s="76"/>
      <c r="AH21" s="4"/>
    </row>
    <row r="22" spans="1:39" ht="18" customHeight="1">
      <c r="A22" s="72"/>
      <c r="B22" s="78"/>
      <c r="C22" s="79"/>
      <c r="D22" s="79"/>
      <c r="E22" s="79"/>
      <c r="F22" s="79"/>
      <c r="G22" s="134"/>
      <c r="H22" s="73" t="s">
        <v>17</v>
      </c>
      <c r="I22" s="74"/>
      <c r="J22" s="72"/>
      <c r="K22" s="81"/>
      <c r="L22" s="81"/>
      <c r="M22" s="81"/>
      <c r="N22" s="81"/>
      <c r="O22" s="81"/>
      <c r="P22" s="81"/>
      <c r="Q22" s="81"/>
      <c r="R22" s="81"/>
      <c r="S22" s="147"/>
      <c r="T22" s="76"/>
      <c r="AH22" s="4"/>
    </row>
    <row r="23" spans="1:39" ht="18" customHeight="1">
      <c r="A23" s="72" t="s">
        <v>4</v>
      </c>
      <c r="B23" s="78">
        <f>$B9</f>
        <v>0</v>
      </c>
      <c r="C23" s="79"/>
      <c r="D23" s="79"/>
      <c r="E23" s="429">
        <f>D9</f>
        <v>0</v>
      </c>
      <c r="F23" s="429"/>
      <c r="G23" s="137"/>
      <c r="H23" s="73" t="s">
        <v>17</v>
      </c>
      <c r="I23" s="74"/>
      <c r="J23" s="277">
        <f>B13</f>
        <v>0</v>
      </c>
      <c r="K23" s="81"/>
      <c r="L23" s="81"/>
      <c r="M23" s="81"/>
      <c r="N23" s="81"/>
      <c r="O23" s="81"/>
      <c r="P23" s="429">
        <f>D13</f>
        <v>0</v>
      </c>
      <c r="Q23" s="429"/>
      <c r="R23" s="140">
        <v>0</v>
      </c>
      <c r="S23" s="138" t="s">
        <v>14</v>
      </c>
      <c r="T23" s="139"/>
      <c r="AH23" s="4"/>
    </row>
    <row r="24" spans="1:39" ht="18" customHeight="1">
      <c r="A24" s="72"/>
      <c r="B24" s="78"/>
      <c r="C24" s="79"/>
      <c r="D24" s="79"/>
      <c r="E24" s="79"/>
      <c r="F24" s="79"/>
      <c r="G24" s="137"/>
      <c r="H24" s="73" t="s">
        <v>17</v>
      </c>
      <c r="I24" s="74"/>
      <c r="J24" s="80"/>
      <c r="K24" s="81"/>
      <c r="L24" s="81"/>
      <c r="M24" s="81"/>
      <c r="N24" s="81"/>
      <c r="O24" s="81"/>
      <c r="P24" s="81"/>
      <c r="Q24" s="81"/>
      <c r="R24" s="140"/>
      <c r="S24" s="141"/>
      <c r="T24" s="139"/>
      <c r="AH24" s="4"/>
    </row>
    <row r="25" spans="1:39" ht="18" customHeight="1">
      <c r="A25" s="82" t="s">
        <v>10</v>
      </c>
      <c r="B25" s="142"/>
      <c r="C25" s="143"/>
      <c r="D25" s="143"/>
      <c r="E25" s="143"/>
      <c r="F25" s="143"/>
      <c r="G25" s="119"/>
      <c r="H25" s="84" t="s">
        <v>17</v>
      </c>
      <c r="I25" s="85"/>
      <c r="J25" s="144"/>
      <c r="K25" s="81"/>
      <c r="L25" s="81"/>
      <c r="M25" s="81"/>
      <c r="N25" s="81"/>
      <c r="O25" s="81"/>
      <c r="P25" s="81"/>
      <c r="Q25" s="81"/>
      <c r="R25" s="81"/>
      <c r="S25" s="147"/>
      <c r="T25" s="76"/>
      <c r="AH25" s="4"/>
    </row>
    <row r="26" spans="1:39" ht="18" customHeight="1">
      <c r="A26" s="68"/>
      <c r="B26" s="130">
        <v>3</v>
      </c>
      <c r="C26" s="131"/>
      <c r="D26" s="131"/>
      <c r="E26" s="131"/>
      <c r="F26" s="131"/>
      <c r="G26" s="113"/>
      <c r="H26" s="69" t="s">
        <v>17</v>
      </c>
      <c r="I26" s="70"/>
      <c r="J26" s="68"/>
      <c r="K26" s="132"/>
      <c r="L26" s="132"/>
      <c r="M26" s="132"/>
      <c r="N26" s="132"/>
      <c r="O26" s="132"/>
      <c r="P26" s="132"/>
      <c r="Q26" s="132"/>
      <c r="R26" s="132"/>
      <c r="S26" s="146"/>
      <c r="T26" s="76"/>
      <c r="AH26" s="4"/>
    </row>
    <row r="27" spans="1:39" ht="18" customHeight="1">
      <c r="A27" s="72"/>
      <c r="B27" s="78"/>
      <c r="C27" s="79"/>
      <c r="D27" s="79"/>
      <c r="E27" s="79"/>
      <c r="F27" s="79"/>
      <c r="G27" s="134"/>
      <c r="H27" s="73" t="s">
        <v>17</v>
      </c>
      <c r="I27" s="74"/>
      <c r="J27" s="72"/>
      <c r="K27" s="81"/>
      <c r="L27" s="81"/>
      <c r="M27" s="81"/>
      <c r="N27" s="81"/>
      <c r="O27" s="81"/>
      <c r="P27" s="81"/>
      <c r="Q27" s="81"/>
      <c r="R27" s="126"/>
      <c r="S27" s="147"/>
      <c r="T27" s="76"/>
      <c r="AH27" s="4"/>
    </row>
    <row r="28" spans="1:39" ht="18" customHeight="1">
      <c r="A28" s="72" t="s">
        <v>3</v>
      </c>
      <c r="B28" s="135">
        <f>B7</f>
        <v>0</v>
      </c>
      <c r="C28" s="79"/>
      <c r="D28" s="79"/>
      <c r="E28" s="429">
        <f>D7</f>
        <v>0</v>
      </c>
      <c r="F28" s="429"/>
      <c r="G28" s="137"/>
      <c r="H28" s="73" t="s">
        <v>17</v>
      </c>
      <c r="I28" s="74"/>
      <c r="J28" s="80">
        <f>$B13</f>
        <v>0</v>
      </c>
      <c r="K28" s="81"/>
      <c r="L28" s="81"/>
      <c r="M28" s="81"/>
      <c r="N28" s="81"/>
      <c r="O28" s="81"/>
      <c r="P28" s="429">
        <f>D13</f>
        <v>0</v>
      </c>
      <c r="Q28" s="429"/>
      <c r="R28" s="126"/>
      <c r="S28" s="138" t="s">
        <v>14</v>
      </c>
      <c r="T28" s="139"/>
      <c r="AH28" s="4"/>
    </row>
    <row r="29" spans="1:39" ht="18" customHeight="1">
      <c r="A29" s="72"/>
      <c r="B29" s="78"/>
      <c r="C29" s="79"/>
      <c r="D29" s="79"/>
      <c r="E29" s="79"/>
      <c r="F29" s="79"/>
      <c r="G29" s="137"/>
      <c r="H29" s="73" t="s">
        <v>17</v>
      </c>
      <c r="I29" s="74"/>
      <c r="J29" s="78"/>
      <c r="K29" s="81"/>
      <c r="L29" s="81"/>
      <c r="M29" s="81"/>
      <c r="N29" s="81"/>
      <c r="O29" s="81"/>
      <c r="P29" s="81"/>
      <c r="Q29" s="81"/>
      <c r="R29" s="140"/>
      <c r="S29" s="141"/>
      <c r="T29" s="139"/>
      <c r="AH29" s="4"/>
      <c r="AJ29" s="87"/>
      <c r="AK29" s="87"/>
      <c r="AL29" s="87"/>
      <c r="AM29" s="87"/>
    </row>
    <row r="30" spans="1:39" ht="18" customHeight="1">
      <c r="A30" s="82" t="s">
        <v>10</v>
      </c>
      <c r="B30" s="142"/>
      <c r="C30" s="143"/>
      <c r="D30" s="143"/>
      <c r="E30" s="143"/>
      <c r="F30" s="143"/>
      <c r="G30" s="119"/>
      <c r="H30" s="84" t="s">
        <v>17</v>
      </c>
      <c r="I30" s="85"/>
      <c r="J30" s="144"/>
      <c r="K30" s="81"/>
      <c r="L30" s="81"/>
      <c r="M30" s="81"/>
      <c r="N30" s="81"/>
      <c r="O30" s="81"/>
      <c r="P30" s="81"/>
      <c r="Q30" s="81"/>
      <c r="R30" s="81"/>
      <c r="S30" s="147"/>
      <c r="T30" s="76"/>
      <c r="AH30" s="4"/>
      <c r="AJ30" s="87"/>
      <c r="AK30" s="87"/>
      <c r="AL30" s="87"/>
      <c r="AM30" s="87"/>
    </row>
    <row r="31" spans="1:39" ht="18" customHeight="1">
      <c r="A31" s="68"/>
      <c r="B31" s="130">
        <v>4</v>
      </c>
      <c r="C31" s="131"/>
      <c r="D31" s="131"/>
      <c r="E31" s="131"/>
      <c r="F31" s="131"/>
      <c r="G31" s="113"/>
      <c r="H31" s="69" t="s">
        <v>17</v>
      </c>
      <c r="I31" s="70"/>
      <c r="J31" s="68"/>
      <c r="K31" s="132"/>
      <c r="L31" s="132"/>
      <c r="M31" s="132"/>
      <c r="N31" s="132"/>
      <c r="O31" s="132"/>
      <c r="P31" s="132"/>
      <c r="Q31" s="132"/>
      <c r="R31" s="132"/>
      <c r="S31" s="146"/>
      <c r="T31" s="76"/>
      <c r="AH31" s="4"/>
      <c r="AJ31" s="87"/>
      <c r="AK31" s="87"/>
      <c r="AL31" s="87"/>
      <c r="AM31" s="87"/>
    </row>
    <row r="32" spans="1:39" ht="18" customHeight="1">
      <c r="A32" s="72"/>
      <c r="B32" s="78"/>
      <c r="C32" s="79"/>
      <c r="D32" s="79"/>
      <c r="E32" s="79"/>
      <c r="F32" s="79"/>
      <c r="G32" s="134"/>
      <c r="H32" s="73" t="s">
        <v>17</v>
      </c>
      <c r="I32" s="74"/>
      <c r="J32" s="72"/>
      <c r="K32" s="81"/>
      <c r="L32" s="81"/>
      <c r="M32" s="81"/>
      <c r="N32" s="81"/>
      <c r="O32" s="81"/>
      <c r="P32" s="81"/>
      <c r="Q32" s="81"/>
      <c r="R32" s="81"/>
      <c r="S32" s="147"/>
      <c r="T32" s="76"/>
      <c r="AH32" s="4"/>
      <c r="AJ32" s="87"/>
      <c r="AK32" s="87"/>
      <c r="AL32" s="87"/>
      <c r="AM32" s="87"/>
    </row>
    <row r="33" spans="1:39" ht="18" customHeight="1">
      <c r="A33" s="72" t="s">
        <v>4</v>
      </c>
      <c r="B33" s="135">
        <f>B9</f>
        <v>0</v>
      </c>
      <c r="C33" s="79"/>
      <c r="D33" s="79"/>
      <c r="E33" s="429">
        <f>D9</f>
        <v>0</v>
      </c>
      <c r="F33" s="429"/>
      <c r="G33" s="137"/>
      <c r="H33" s="73" t="s">
        <v>17</v>
      </c>
      <c r="I33" s="74"/>
      <c r="J33" s="135">
        <f>B11</f>
        <v>0</v>
      </c>
      <c r="K33" s="81"/>
      <c r="L33" s="81"/>
      <c r="M33" s="81"/>
      <c r="N33" s="81"/>
      <c r="O33" s="81"/>
      <c r="P33" s="429">
        <f>D11</f>
        <v>0</v>
      </c>
      <c r="Q33" s="429"/>
      <c r="R33" s="140">
        <v>0</v>
      </c>
      <c r="S33" s="138" t="s">
        <v>5</v>
      </c>
      <c r="T33" s="139"/>
      <c r="AH33" s="4"/>
      <c r="AJ33" s="87"/>
      <c r="AK33" s="87"/>
      <c r="AL33" s="87"/>
      <c r="AM33" s="87"/>
    </row>
    <row r="34" spans="1:39" ht="18" customHeight="1">
      <c r="A34" s="72"/>
      <c r="B34" s="78"/>
      <c r="C34" s="79"/>
      <c r="D34" s="79"/>
      <c r="E34" s="79"/>
      <c r="F34" s="79"/>
      <c r="G34" s="137"/>
      <c r="H34" s="73" t="s">
        <v>17</v>
      </c>
      <c r="I34" s="74"/>
      <c r="J34" s="80"/>
      <c r="K34" s="81"/>
      <c r="L34" s="81"/>
      <c r="M34" s="81"/>
      <c r="N34" s="81"/>
      <c r="O34" s="81"/>
      <c r="P34" s="81"/>
      <c r="Q34" s="81"/>
      <c r="R34" s="140"/>
      <c r="S34" s="141"/>
      <c r="T34" s="139"/>
      <c r="AH34" s="4"/>
      <c r="AJ34" s="87"/>
      <c r="AK34" s="87"/>
      <c r="AL34" s="87"/>
      <c r="AM34" s="87"/>
    </row>
    <row r="35" spans="1:39" ht="18" customHeight="1">
      <c r="A35" s="82" t="s">
        <v>10</v>
      </c>
      <c r="B35" s="142"/>
      <c r="C35" s="143"/>
      <c r="D35" s="143"/>
      <c r="E35" s="143"/>
      <c r="F35" s="143"/>
      <c r="G35" s="119"/>
      <c r="H35" s="84" t="s">
        <v>17</v>
      </c>
      <c r="I35" s="85"/>
      <c r="J35" s="144"/>
      <c r="K35" s="81"/>
      <c r="L35" s="81"/>
      <c r="M35" s="81"/>
      <c r="N35" s="81"/>
      <c r="O35" s="81"/>
      <c r="P35" s="81"/>
      <c r="Q35" s="81"/>
      <c r="R35" s="81"/>
      <c r="S35" s="147"/>
      <c r="T35" s="76"/>
      <c r="AH35" s="4"/>
      <c r="AJ35" s="87"/>
      <c r="AK35" s="87"/>
      <c r="AL35" s="87"/>
      <c r="AM35" s="87"/>
    </row>
    <row r="36" spans="1:39" ht="18" customHeight="1">
      <c r="A36" s="68"/>
      <c r="B36" s="130">
        <v>5</v>
      </c>
      <c r="C36" s="131"/>
      <c r="D36" s="131"/>
      <c r="E36" s="131"/>
      <c r="F36" s="131"/>
      <c r="G36" s="113"/>
      <c r="H36" s="69" t="s">
        <v>17</v>
      </c>
      <c r="I36" s="70"/>
      <c r="J36" s="68"/>
      <c r="K36" s="132"/>
      <c r="L36" s="132"/>
      <c r="M36" s="132"/>
      <c r="N36" s="132"/>
      <c r="O36" s="132"/>
      <c r="P36" s="132"/>
      <c r="Q36" s="132"/>
      <c r="R36" s="132"/>
      <c r="S36" s="146"/>
      <c r="T36" s="76"/>
      <c r="AH36" s="4"/>
      <c r="AJ36" s="87"/>
      <c r="AK36" s="87"/>
      <c r="AL36" s="87"/>
      <c r="AM36" s="87"/>
    </row>
    <row r="37" spans="1:39" ht="18" customHeight="1">
      <c r="A37" s="72"/>
      <c r="B37" s="78"/>
      <c r="C37" s="79"/>
      <c r="D37" s="79"/>
      <c r="E37" s="79"/>
      <c r="F37" s="79"/>
      <c r="G37" s="134"/>
      <c r="H37" s="73" t="s">
        <v>17</v>
      </c>
      <c r="I37" s="74"/>
      <c r="J37" s="72"/>
      <c r="K37" s="81"/>
      <c r="L37" s="81"/>
      <c r="M37" s="81"/>
      <c r="N37" s="81"/>
      <c r="O37" s="81"/>
      <c r="P37" s="81"/>
      <c r="Q37" s="81"/>
      <c r="R37" s="126"/>
      <c r="S37" s="147"/>
      <c r="T37" s="76"/>
      <c r="AH37" s="4"/>
      <c r="AJ37" s="87"/>
      <c r="AK37" s="87"/>
      <c r="AL37" s="87"/>
      <c r="AM37" s="87"/>
    </row>
    <row r="38" spans="1:39" ht="18" customHeight="1">
      <c r="A38" s="72" t="s">
        <v>2</v>
      </c>
      <c r="B38" s="135">
        <f>$B5</f>
        <v>0</v>
      </c>
      <c r="C38" s="81"/>
      <c r="D38" s="81"/>
      <c r="E38" s="429">
        <f>D5</f>
        <v>0</v>
      </c>
      <c r="F38" s="429"/>
      <c r="G38" s="137"/>
      <c r="H38" s="73" t="s">
        <v>17</v>
      </c>
      <c r="I38" s="74"/>
      <c r="J38" s="277">
        <f>B9</f>
        <v>0</v>
      </c>
      <c r="K38" s="81"/>
      <c r="L38" s="81"/>
      <c r="M38" s="81"/>
      <c r="N38" s="81"/>
      <c r="O38" s="81"/>
      <c r="P38" s="429">
        <f>D9</f>
        <v>0</v>
      </c>
      <c r="Q38" s="429"/>
      <c r="R38" s="126"/>
      <c r="S38" s="138" t="s">
        <v>4</v>
      </c>
      <c r="T38" s="139"/>
      <c r="AH38" s="4"/>
      <c r="AJ38" s="87"/>
      <c r="AK38" s="87"/>
      <c r="AL38" s="87"/>
      <c r="AM38" s="87"/>
    </row>
    <row r="39" spans="1:39" ht="18" customHeight="1">
      <c r="A39" s="72"/>
      <c r="B39" s="78"/>
      <c r="C39" s="81"/>
      <c r="D39" s="81"/>
      <c r="E39" s="81"/>
      <c r="F39" s="81"/>
      <c r="G39" s="137"/>
      <c r="H39" s="73" t="s">
        <v>17</v>
      </c>
      <c r="I39" s="74"/>
      <c r="J39" s="78"/>
      <c r="K39" s="81"/>
      <c r="L39" s="81"/>
      <c r="M39" s="81"/>
      <c r="N39" s="81"/>
      <c r="O39" s="81"/>
      <c r="P39" s="81"/>
      <c r="Q39" s="81"/>
      <c r="R39" s="140"/>
      <c r="S39" s="141"/>
      <c r="T39" s="139"/>
      <c r="AH39" s="4"/>
      <c r="AJ39" s="87"/>
      <c r="AK39" s="87"/>
      <c r="AL39" s="87"/>
      <c r="AM39" s="87"/>
    </row>
    <row r="40" spans="1:39" ht="18" customHeight="1">
      <c r="A40" s="82" t="s">
        <v>10</v>
      </c>
      <c r="B40" s="142"/>
      <c r="C40" s="143"/>
      <c r="D40" s="143"/>
      <c r="E40" s="143"/>
      <c r="F40" s="143"/>
      <c r="G40" s="119"/>
      <c r="H40" s="84" t="s">
        <v>17</v>
      </c>
      <c r="I40" s="85"/>
      <c r="J40" s="144"/>
      <c r="K40" s="81"/>
      <c r="L40" s="81"/>
      <c r="M40" s="81"/>
      <c r="N40" s="81"/>
      <c r="O40" s="81"/>
      <c r="P40" s="81"/>
      <c r="Q40" s="81"/>
      <c r="R40" s="81"/>
      <c r="S40" s="147"/>
      <c r="T40" s="76"/>
      <c r="AH40" s="4"/>
      <c r="AJ40" s="87"/>
      <c r="AK40" s="87"/>
      <c r="AL40" s="87"/>
      <c r="AM40" s="87"/>
    </row>
    <row r="41" spans="1:39" ht="18" customHeight="1">
      <c r="A41" s="68"/>
      <c r="B41" s="130">
        <v>6</v>
      </c>
      <c r="C41" s="131"/>
      <c r="D41" s="131"/>
      <c r="E41" s="131"/>
      <c r="F41" s="131"/>
      <c r="G41" s="113"/>
      <c r="H41" s="69" t="s">
        <v>17</v>
      </c>
      <c r="I41" s="70"/>
      <c r="J41" s="68"/>
      <c r="K41" s="132"/>
      <c r="L41" s="132"/>
      <c r="M41" s="132"/>
      <c r="N41" s="132"/>
      <c r="O41" s="132"/>
      <c r="P41" s="132"/>
      <c r="Q41" s="132"/>
      <c r="R41" s="132"/>
      <c r="S41" s="146"/>
      <c r="T41" s="76"/>
      <c r="AH41" s="4"/>
      <c r="AJ41" s="87"/>
      <c r="AK41" s="87"/>
      <c r="AL41" s="87"/>
      <c r="AM41" s="87"/>
    </row>
    <row r="42" spans="1:39" ht="18" customHeight="1">
      <c r="A42" s="72"/>
      <c r="B42" s="78"/>
      <c r="C42" s="79"/>
      <c r="D42" s="79"/>
      <c r="E42" s="79"/>
      <c r="F42" s="79"/>
      <c r="G42" s="134"/>
      <c r="H42" s="73" t="s">
        <v>17</v>
      </c>
      <c r="I42" s="74"/>
      <c r="J42" s="72"/>
      <c r="K42" s="81"/>
      <c r="L42" s="81"/>
      <c r="M42" s="81"/>
      <c r="N42" s="81"/>
      <c r="O42" s="81"/>
      <c r="P42" s="81"/>
      <c r="Q42" s="81"/>
      <c r="R42" s="126"/>
      <c r="S42" s="147"/>
      <c r="T42" s="76"/>
      <c r="AH42" s="4"/>
      <c r="AJ42" s="87"/>
      <c r="AK42" s="87"/>
      <c r="AL42" s="87"/>
      <c r="AM42" s="87"/>
    </row>
    <row r="43" spans="1:39" ht="18" customHeight="1">
      <c r="A43" s="72" t="s">
        <v>3</v>
      </c>
      <c r="B43" s="135">
        <f>B7</f>
        <v>0</v>
      </c>
      <c r="C43" s="79"/>
      <c r="D43" s="79"/>
      <c r="E43" s="429">
        <f>D7</f>
        <v>0</v>
      </c>
      <c r="F43" s="429"/>
      <c r="G43" s="137"/>
      <c r="H43" s="73" t="s">
        <v>17</v>
      </c>
      <c r="I43" s="74"/>
      <c r="J43" s="277">
        <f>B11</f>
        <v>0</v>
      </c>
      <c r="K43" s="81"/>
      <c r="L43" s="81"/>
      <c r="M43" s="81"/>
      <c r="N43" s="81"/>
      <c r="O43" s="81"/>
      <c r="P43" s="429">
        <f>D11</f>
        <v>0</v>
      </c>
      <c r="Q43" s="429"/>
      <c r="R43" s="126"/>
      <c r="S43" s="138" t="s">
        <v>5</v>
      </c>
      <c r="T43" s="139"/>
      <c r="AH43" s="4"/>
      <c r="AJ43" s="87"/>
      <c r="AK43" s="87"/>
      <c r="AL43" s="87"/>
      <c r="AM43" s="87"/>
    </row>
    <row r="44" spans="1:39" ht="18" customHeight="1">
      <c r="A44" s="72"/>
      <c r="B44" s="78"/>
      <c r="C44" s="79"/>
      <c r="D44" s="79"/>
      <c r="E44" s="79"/>
      <c r="F44" s="79"/>
      <c r="G44" s="137"/>
      <c r="H44" s="73" t="s">
        <v>17</v>
      </c>
      <c r="I44" s="74"/>
      <c r="J44" s="80"/>
      <c r="K44" s="81"/>
      <c r="L44" s="81"/>
      <c r="M44" s="81"/>
      <c r="N44" s="81"/>
      <c r="O44" s="81"/>
      <c r="P44" s="81"/>
      <c r="Q44" s="81"/>
      <c r="R44" s="140"/>
      <c r="S44" s="141"/>
      <c r="T44" s="139"/>
      <c r="AH44" s="4"/>
      <c r="AJ44" s="87"/>
      <c r="AK44" s="87"/>
      <c r="AL44" s="87"/>
      <c r="AM44" s="87"/>
    </row>
    <row r="45" spans="1:39" ht="18" customHeight="1">
      <c r="A45" s="82" t="s">
        <v>10</v>
      </c>
      <c r="B45" s="142"/>
      <c r="C45" s="143"/>
      <c r="D45" s="143"/>
      <c r="E45" s="143"/>
      <c r="F45" s="143"/>
      <c r="G45" s="119"/>
      <c r="H45" s="84" t="s">
        <v>17</v>
      </c>
      <c r="I45" s="85"/>
      <c r="J45" s="144"/>
      <c r="K45" s="81"/>
      <c r="L45" s="81"/>
      <c r="M45" s="81"/>
      <c r="N45" s="81"/>
      <c r="O45" s="81"/>
      <c r="P45" s="81"/>
      <c r="Q45" s="81"/>
      <c r="R45" s="81"/>
      <c r="S45" s="147"/>
      <c r="T45" s="76"/>
      <c r="AH45" s="4"/>
      <c r="AJ45" s="87"/>
      <c r="AK45" s="87"/>
      <c r="AL45" s="87"/>
      <c r="AM45" s="87"/>
    </row>
    <row r="46" spans="1:39" ht="18" customHeight="1">
      <c r="A46" s="68"/>
      <c r="B46" s="130">
        <v>7</v>
      </c>
      <c r="C46" s="131"/>
      <c r="D46" s="131"/>
      <c r="E46" s="131"/>
      <c r="F46" s="131"/>
      <c r="G46" s="113"/>
      <c r="H46" s="69" t="s">
        <v>17</v>
      </c>
      <c r="I46" s="70"/>
      <c r="J46" s="68"/>
      <c r="K46" s="132"/>
      <c r="L46" s="132"/>
      <c r="M46" s="132"/>
      <c r="N46" s="132"/>
      <c r="O46" s="132"/>
      <c r="P46" s="132"/>
      <c r="Q46" s="132"/>
      <c r="R46" s="132"/>
      <c r="S46" s="146"/>
      <c r="T46" s="76"/>
      <c r="AH46" s="4"/>
      <c r="AJ46" s="87"/>
      <c r="AK46" s="87"/>
      <c r="AL46" s="87"/>
      <c r="AM46" s="87"/>
    </row>
    <row r="47" spans="1:39" ht="18" customHeight="1">
      <c r="A47" s="72"/>
      <c r="B47" s="78"/>
      <c r="C47" s="79"/>
      <c r="D47" s="79"/>
      <c r="E47" s="79"/>
      <c r="F47" s="79"/>
      <c r="G47" s="134"/>
      <c r="H47" s="73" t="s">
        <v>17</v>
      </c>
      <c r="I47" s="74"/>
      <c r="J47" s="72"/>
      <c r="K47" s="81"/>
      <c r="L47" s="81"/>
      <c r="M47" s="81"/>
      <c r="N47" s="81"/>
      <c r="O47" s="81"/>
      <c r="P47" s="81"/>
      <c r="Q47" s="81"/>
      <c r="R47" s="81"/>
      <c r="S47" s="147"/>
      <c r="T47" s="76"/>
      <c r="AH47" s="4"/>
      <c r="AJ47" s="87"/>
      <c r="AK47" s="87"/>
      <c r="AL47" s="87"/>
      <c r="AM47" s="87"/>
    </row>
    <row r="48" spans="1:39" ht="18" customHeight="1">
      <c r="A48" s="72" t="s">
        <v>2</v>
      </c>
      <c r="B48" s="135">
        <f>$B5</f>
        <v>0</v>
      </c>
      <c r="C48" s="79"/>
      <c r="D48" s="79"/>
      <c r="E48" s="429">
        <f>D5</f>
        <v>0</v>
      </c>
      <c r="F48" s="429"/>
      <c r="G48" s="137"/>
      <c r="H48" s="73" t="s">
        <v>17</v>
      </c>
      <c r="I48" s="74"/>
      <c r="J48" s="135">
        <f>B7</f>
        <v>0</v>
      </c>
      <c r="K48" s="81"/>
      <c r="L48" s="81"/>
      <c r="M48" s="81"/>
      <c r="N48" s="81"/>
      <c r="O48" s="81"/>
      <c r="P48" s="429">
        <f>D7</f>
        <v>0</v>
      </c>
      <c r="Q48" s="429"/>
      <c r="R48" s="140">
        <v>0</v>
      </c>
      <c r="S48" s="138" t="s">
        <v>3</v>
      </c>
      <c r="T48" s="139"/>
      <c r="AH48" s="4"/>
      <c r="AJ48" s="87"/>
      <c r="AK48" s="87"/>
      <c r="AL48" s="87"/>
      <c r="AM48" s="87"/>
    </row>
    <row r="49" spans="1:39" ht="18" customHeight="1">
      <c r="A49" s="72"/>
      <c r="B49" s="78"/>
      <c r="C49" s="79"/>
      <c r="D49" s="79"/>
      <c r="E49" s="79"/>
      <c r="F49" s="79"/>
      <c r="G49" s="137"/>
      <c r="H49" s="73" t="s">
        <v>17</v>
      </c>
      <c r="I49" s="74"/>
      <c r="J49" s="78"/>
      <c r="K49" s="81"/>
      <c r="L49" s="81"/>
      <c r="M49" s="81"/>
      <c r="N49" s="81"/>
      <c r="O49" s="81"/>
      <c r="P49" s="81"/>
      <c r="Q49" s="81"/>
      <c r="R49" s="140"/>
      <c r="S49" s="141"/>
      <c r="T49" s="139"/>
      <c r="AH49" s="4"/>
      <c r="AJ49" s="87"/>
      <c r="AK49" s="87"/>
      <c r="AL49" s="87"/>
      <c r="AM49" s="87"/>
    </row>
    <row r="50" spans="1:39" ht="18" customHeight="1">
      <c r="A50" s="82" t="s">
        <v>10</v>
      </c>
      <c r="B50" s="142"/>
      <c r="C50" s="143"/>
      <c r="D50" s="143"/>
      <c r="E50" s="143"/>
      <c r="F50" s="143"/>
      <c r="G50" s="119"/>
      <c r="H50" s="84" t="s">
        <v>17</v>
      </c>
      <c r="I50" s="85"/>
      <c r="J50" s="144"/>
      <c r="K50" s="103"/>
      <c r="L50" s="103"/>
      <c r="M50" s="103"/>
      <c r="N50" s="103"/>
      <c r="O50" s="103"/>
      <c r="P50" s="103"/>
      <c r="Q50" s="103"/>
      <c r="R50" s="103"/>
      <c r="S50" s="145"/>
      <c r="T50" s="76"/>
      <c r="AH50" s="4"/>
      <c r="AJ50" s="87"/>
      <c r="AK50" s="87"/>
      <c r="AL50" s="87"/>
      <c r="AM50" s="87"/>
    </row>
    <row r="51" spans="1:39" ht="18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H51" s="4"/>
      <c r="AJ51" s="87"/>
      <c r="AK51" s="87"/>
      <c r="AL51" s="87"/>
      <c r="AM51" s="87"/>
    </row>
    <row r="52" spans="1:39" ht="18" customHeight="1">
      <c r="A52" s="104"/>
      <c r="B52" s="148" t="str">
        <f>B15</f>
        <v>EVENT</v>
      </c>
      <c r="C52" s="148"/>
      <c r="D52" s="148"/>
      <c r="E52" s="148"/>
      <c r="F52" s="148"/>
      <c r="G52" s="148"/>
      <c r="H52" s="149" t="str">
        <f>H15</f>
        <v>Group</v>
      </c>
      <c r="I52" s="148">
        <f>D3</f>
        <v>1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H52" s="4"/>
      <c r="AJ52" s="87"/>
      <c r="AK52" s="87"/>
      <c r="AL52" s="87"/>
      <c r="AM52" s="87"/>
    </row>
    <row r="53" spans="1:39" ht="18" customHeight="1">
      <c r="A53" s="68"/>
      <c r="B53" s="130">
        <v>8</v>
      </c>
      <c r="C53" s="131"/>
      <c r="D53" s="131"/>
      <c r="E53" s="131"/>
      <c r="F53" s="131"/>
      <c r="G53" s="113"/>
      <c r="H53" s="69" t="s">
        <v>17</v>
      </c>
      <c r="I53" s="70"/>
      <c r="J53" s="68"/>
      <c r="K53" s="132"/>
      <c r="L53" s="132"/>
      <c r="M53" s="132"/>
      <c r="N53" s="132"/>
      <c r="O53" s="132"/>
      <c r="P53" s="132"/>
      <c r="Q53" s="132"/>
      <c r="R53" s="132"/>
      <c r="S53" s="146"/>
      <c r="T53" s="76"/>
      <c r="AH53" s="4"/>
      <c r="AJ53" s="87"/>
      <c r="AK53" s="87"/>
      <c r="AL53" s="87"/>
      <c r="AM53" s="87"/>
    </row>
    <row r="54" spans="1:39" ht="18" customHeight="1">
      <c r="A54" s="72"/>
      <c r="B54" s="78"/>
      <c r="C54" s="79"/>
      <c r="D54" s="79"/>
      <c r="E54" s="79"/>
      <c r="F54" s="79"/>
      <c r="G54" s="134"/>
      <c r="H54" s="73" t="s">
        <v>17</v>
      </c>
      <c r="I54" s="74"/>
      <c r="J54" s="72"/>
      <c r="K54" s="81"/>
      <c r="L54" s="81"/>
      <c r="M54" s="81"/>
      <c r="N54" s="81"/>
      <c r="O54" s="81"/>
      <c r="P54" s="81"/>
      <c r="Q54" s="81"/>
      <c r="R54" s="81"/>
      <c r="S54" s="147"/>
      <c r="T54" s="76"/>
      <c r="AH54" s="4"/>
      <c r="AJ54" s="87"/>
      <c r="AK54" s="87"/>
      <c r="AL54" s="87"/>
      <c r="AM54" s="87"/>
    </row>
    <row r="55" spans="1:39" ht="18" customHeight="1">
      <c r="A55" s="72" t="s">
        <v>5</v>
      </c>
      <c r="B55" s="135">
        <f>B11</f>
        <v>0</v>
      </c>
      <c r="C55" s="81"/>
      <c r="D55" s="81"/>
      <c r="E55" s="429">
        <f>D11</f>
        <v>0</v>
      </c>
      <c r="F55" s="429"/>
      <c r="G55" s="137"/>
      <c r="H55" s="73" t="s">
        <v>17</v>
      </c>
      <c r="I55" s="74"/>
      <c r="J55" s="277">
        <f>B13</f>
        <v>0</v>
      </c>
      <c r="K55" s="81"/>
      <c r="L55" s="81"/>
      <c r="M55" s="81"/>
      <c r="N55" s="81"/>
      <c r="O55" s="81"/>
      <c r="P55" s="429">
        <f>D13</f>
        <v>0</v>
      </c>
      <c r="Q55" s="429"/>
      <c r="R55" s="140"/>
      <c r="S55" s="138" t="s">
        <v>14</v>
      </c>
      <c r="T55" s="139"/>
      <c r="AH55" s="4"/>
      <c r="AJ55" s="87"/>
      <c r="AK55" s="87"/>
      <c r="AL55" s="87"/>
      <c r="AM55" s="87"/>
    </row>
    <row r="56" spans="1:39" ht="18" customHeight="1">
      <c r="A56" s="72"/>
      <c r="B56" s="80"/>
      <c r="C56" s="81"/>
      <c r="D56" s="81"/>
      <c r="E56" s="81"/>
      <c r="F56" s="81"/>
      <c r="G56" s="137"/>
      <c r="H56" s="73" t="s">
        <v>17</v>
      </c>
      <c r="I56" s="74"/>
      <c r="J56" s="78"/>
      <c r="K56" s="81"/>
      <c r="L56" s="81"/>
      <c r="M56" s="81"/>
      <c r="N56" s="81"/>
      <c r="O56" s="81"/>
      <c r="P56" s="81"/>
      <c r="Q56" s="81"/>
      <c r="R56" s="140"/>
      <c r="S56" s="141"/>
      <c r="T56" s="139"/>
      <c r="AH56" s="4"/>
      <c r="AJ56" s="87"/>
      <c r="AK56" s="87"/>
      <c r="AL56" s="87"/>
      <c r="AM56" s="87"/>
    </row>
    <row r="57" spans="1:39" ht="18" customHeight="1">
      <c r="A57" s="86" t="s">
        <v>10</v>
      </c>
      <c r="B57" s="142"/>
      <c r="C57" s="143"/>
      <c r="D57" s="143"/>
      <c r="E57" s="143"/>
      <c r="F57" s="143"/>
      <c r="G57" s="119"/>
      <c r="H57" s="84" t="s">
        <v>17</v>
      </c>
      <c r="I57" s="85"/>
      <c r="J57" s="144"/>
      <c r="K57" s="103"/>
      <c r="L57" s="103"/>
      <c r="M57" s="103"/>
      <c r="N57" s="103"/>
      <c r="O57" s="103"/>
      <c r="P57" s="103"/>
      <c r="Q57" s="103"/>
      <c r="R57" s="103"/>
      <c r="S57" s="145"/>
      <c r="T57" s="76"/>
      <c r="AH57" s="4"/>
      <c r="AJ57" s="87"/>
      <c r="AK57" s="87"/>
      <c r="AL57" s="87"/>
      <c r="AM57" s="87"/>
    </row>
    <row r="58" spans="1:39" ht="18" customHeight="1">
      <c r="A58" s="72"/>
      <c r="B58" s="130">
        <v>9</v>
      </c>
      <c r="C58" s="131"/>
      <c r="D58" s="131"/>
      <c r="E58" s="131"/>
      <c r="F58" s="131"/>
      <c r="G58" s="113"/>
      <c r="H58" s="69" t="s">
        <v>17</v>
      </c>
      <c r="I58" s="70"/>
      <c r="J58" s="68"/>
      <c r="K58" s="132"/>
      <c r="L58" s="132"/>
      <c r="M58" s="132"/>
      <c r="N58" s="132"/>
      <c r="O58" s="132"/>
      <c r="P58" s="132"/>
      <c r="Q58" s="132"/>
      <c r="R58" s="150"/>
      <c r="S58" s="146"/>
      <c r="T58" s="76"/>
      <c r="AH58" s="4"/>
      <c r="AJ58" s="87"/>
      <c r="AK58" s="87"/>
      <c r="AL58" s="87"/>
      <c r="AM58" s="87"/>
    </row>
    <row r="59" spans="1:39" ht="18" customHeight="1">
      <c r="A59" s="72"/>
      <c r="B59" s="78"/>
      <c r="C59" s="79"/>
      <c r="D59" s="79"/>
      <c r="E59" s="79"/>
      <c r="F59" s="79"/>
      <c r="G59" s="134"/>
      <c r="H59" s="73" t="s">
        <v>17</v>
      </c>
      <c r="I59" s="74"/>
      <c r="J59" s="72"/>
      <c r="K59" s="81"/>
      <c r="L59" s="81"/>
      <c r="M59" s="81"/>
      <c r="N59" s="81"/>
      <c r="O59" s="81"/>
      <c r="P59" s="81"/>
      <c r="Q59" s="81"/>
      <c r="R59" s="126"/>
      <c r="S59" s="147"/>
      <c r="T59" s="76"/>
      <c r="AH59" s="4"/>
      <c r="AJ59" s="87"/>
      <c r="AK59" s="87"/>
      <c r="AL59" s="87"/>
      <c r="AM59" s="87"/>
    </row>
    <row r="60" spans="1:39" ht="18" customHeight="1">
      <c r="A60" s="72" t="s">
        <v>2</v>
      </c>
      <c r="B60" s="135">
        <f>$B5</f>
        <v>0</v>
      </c>
      <c r="C60" s="81"/>
      <c r="D60" s="81"/>
      <c r="E60" s="429">
        <f>D5</f>
        <v>0</v>
      </c>
      <c r="F60" s="429"/>
      <c r="G60" s="137"/>
      <c r="H60" s="73" t="s">
        <v>17</v>
      </c>
      <c r="I60" s="74"/>
      <c r="J60" s="135">
        <f>B13</f>
        <v>0</v>
      </c>
      <c r="K60" s="81"/>
      <c r="L60" s="81"/>
      <c r="M60" s="81"/>
      <c r="N60" s="81"/>
      <c r="O60" s="81"/>
      <c r="P60" s="429">
        <f>D13</f>
        <v>0</v>
      </c>
      <c r="Q60" s="429"/>
      <c r="R60" s="137">
        <v>0</v>
      </c>
      <c r="S60" s="138" t="s">
        <v>14</v>
      </c>
      <c r="T60" s="139"/>
      <c r="AH60" s="4"/>
      <c r="AJ60" s="87"/>
      <c r="AK60" s="87"/>
      <c r="AL60" s="87"/>
      <c r="AM60" s="87"/>
    </row>
    <row r="61" spans="1:39" ht="18" customHeight="1">
      <c r="A61" s="72"/>
      <c r="B61" s="80"/>
      <c r="C61" s="81"/>
      <c r="D61" s="81"/>
      <c r="E61" s="81"/>
      <c r="F61" s="81"/>
      <c r="G61" s="137"/>
      <c r="H61" s="73" t="s">
        <v>17</v>
      </c>
      <c r="I61" s="74"/>
      <c r="J61" s="78"/>
      <c r="K61" s="81"/>
      <c r="L61" s="81"/>
      <c r="M61" s="81"/>
      <c r="N61" s="81"/>
      <c r="O61" s="81"/>
      <c r="P61" s="81"/>
      <c r="Q61" s="81"/>
      <c r="R61" s="137"/>
      <c r="S61" s="141"/>
      <c r="T61" s="139"/>
      <c r="AH61" s="4"/>
      <c r="AJ61" s="87"/>
      <c r="AK61" s="87"/>
      <c r="AL61" s="87"/>
      <c r="AM61" s="87"/>
    </row>
    <row r="62" spans="1:39" ht="18" customHeight="1">
      <c r="A62" s="82" t="s">
        <v>10</v>
      </c>
      <c r="B62" s="142"/>
      <c r="C62" s="143"/>
      <c r="D62" s="143"/>
      <c r="E62" s="143"/>
      <c r="F62" s="143"/>
      <c r="G62" s="119"/>
      <c r="H62" s="84" t="s">
        <v>17</v>
      </c>
      <c r="I62" s="85"/>
      <c r="J62" s="144"/>
      <c r="K62" s="103"/>
      <c r="L62" s="103"/>
      <c r="M62" s="103"/>
      <c r="N62" s="103"/>
      <c r="O62" s="103"/>
      <c r="P62" s="103"/>
      <c r="Q62" s="103"/>
      <c r="R62" s="125"/>
      <c r="S62" s="145"/>
      <c r="T62" s="76"/>
      <c r="AH62" s="4"/>
      <c r="AJ62" s="87"/>
      <c r="AK62" s="87"/>
      <c r="AL62" s="87"/>
      <c r="AM62" s="87"/>
    </row>
    <row r="63" spans="1:39" ht="18" customHeight="1">
      <c r="A63" s="68"/>
      <c r="B63" s="130">
        <v>10</v>
      </c>
      <c r="C63" s="131"/>
      <c r="D63" s="131"/>
      <c r="E63" s="131"/>
      <c r="F63" s="131"/>
      <c r="G63" s="113"/>
      <c r="H63" s="69" t="s">
        <v>17</v>
      </c>
      <c r="I63" s="70"/>
      <c r="J63" s="68"/>
      <c r="K63" s="132"/>
      <c r="L63" s="132"/>
      <c r="M63" s="132"/>
      <c r="N63" s="132"/>
      <c r="O63" s="132"/>
      <c r="P63" s="132"/>
      <c r="Q63" s="132"/>
      <c r="R63" s="150"/>
      <c r="S63" s="146"/>
      <c r="T63" s="76"/>
      <c r="AH63" s="4"/>
      <c r="AJ63" s="87"/>
      <c r="AK63" s="87"/>
      <c r="AL63" s="87"/>
      <c r="AM63" s="87"/>
    </row>
    <row r="64" spans="1:39" ht="18" customHeight="1">
      <c r="A64" s="72"/>
      <c r="B64" s="78"/>
      <c r="C64" s="79"/>
      <c r="D64" s="79"/>
      <c r="E64" s="79"/>
      <c r="F64" s="79"/>
      <c r="G64" s="134"/>
      <c r="H64" s="73" t="s">
        <v>17</v>
      </c>
      <c r="I64" s="74"/>
      <c r="J64" s="72"/>
      <c r="K64" s="81"/>
      <c r="L64" s="81"/>
      <c r="M64" s="81"/>
      <c r="N64" s="81"/>
      <c r="O64" s="81"/>
      <c r="P64" s="81"/>
      <c r="Q64" s="81"/>
      <c r="R64" s="126"/>
      <c r="S64" s="147"/>
      <c r="T64" s="76"/>
      <c r="AH64" s="4"/>
      <c r="AJ64" s="87"/>
      <c r="AK64" s="87"/>
      <c r="AL64" s="87"/>
      <c r="AM64" s="87"/>
    </row>
    <row r="65" spans="1:39" ht="18" customHeight="1">
      <c r="A65" s="72" t="s">
        <v>3</v>
      </c>
      <c r="B65" s="277">
        <f>B7</f>
        <v>0</v>
      </c>
      <c r="C65" s="79"/>
      <c r="D65" s="79"/>
      <c r="E65" s="429">
        <f>D7</f>
        <v>0</v>
      </c>
      <c r="F65" s="429"/>
      <c r="G65" s="137"/>
      <c r="H65" s="73" t="s">
        <v>17</v>
      </c>
      <c r="I65" s="74"/>
      <c r="J65" s="277">
        <f>B9</f>
        <v>0</v>
      </c>
      <c r="K65" s="81"/>
      <c r="L65" s="81"/>
      <c r="M65" s="81"/>
      <c r="N65" s="81"/>
      <c r="O65" s="81"/>
      <c r="P65" s="429">
        <f>D9</f>
        <v>0</v>
      </c>
      <c r="Q65" s="429"/>
      <c r="R65" s="126"/>
      <c r="S65" s="138" t="s">
        <v>4</v>
      </c>
      <c r="T65" s="139"/>
      <c r="AH65" s="4"/>
      <c r="AJ65" s="87"/>
      <c r="AK65" s="87"/>
      <c r="AL65" s="87"/>
      <c r="AM65" s="87"/>
    </row>
    <row r="66" spans="1:39" ht="18" customHeight="1">
      <c r="A66" s="72"/>
      <c r="B66" s="78"/>
      <c r="C66" s="79"/>
      <c r="D66" s="79"/>
      <c r="E66" s="79"/>
      <c r="F66" s="79"/>
      <c r="G66" s="137"/>
      <c r="H66" s="73" t="s">
        <v>17</v>
      </c>
      <c r="I66" s="74"/>
      <c r="J66" s="80"/>
      <c r="K66" s="81"/>
      <c r="L66" s="81"/>
      <c r="M66" s="81"/>
      <c r="N66" s="81"/>
      <c r="O66" s="81"/>
      <c r="P66" s="81"/>
      <c r="Q66" s="81"/>
      <c r="R66" s="137"/>
      <c r="S66" s="151"/>
      <c r="T66" s="139"/>
      <c r="AH66" s="4"/>
      <c r="AJ66" s="87"/>
      <c r="AK66" s="87"/>
      <c r="AL66" s="87"/>
      <c r="AM66" s="87"/>
    </row>
    <row r="67" spans="1:39" ht="18" customHeight="1">
      <c r="A67" s="82" t="s">
        <v>10</v>
      </c>
      <c r="B67" s="142"/>
      <c r="C67" s="143"/>
      <c r="D67" s="143"/>
      <c r="E67" s="143"/>
      <c r="F67" s="143"/>
      <c r="G67" s="119"/>
      <c r="H67" s="84" t="s">
        <v>17</v>
      </c>
      <c r="I67" s="85"/>
      <c r="J67" s="144"/>
      <c r="K67" s="103"/>
      <c r="L67" s="103"/>
      <c r="M67" s="103"/>
      <c r="N67" s="103"/>
      <c r="O67" s="103"/>
      <c r="P67" s="103"/>
      <c r="Q67" s="103"/>
      <c r="R67" s="125"/>
      <c r="S67" s="152"/>
      <c r="T67" s="76"/>
      <c r="AH67" s="4"/>
      <c r="AJ67" s="87"/>
      <c r="AK67" s="87"/>
      <c r="AL67" s="87"/>
      <c r="AM67" s="87"/>
    </row>
    <row r="68" spans="1:39">
      <c r="AJ68" s="87"/>
      <c r="AK68" s="87"/>
      <c r="AL68" s="87"/>
      <c r="AM68" s="87"/>
    </row>
    <row r="69" spans="1:39" ht="23" customHeight="1">
      <c r="B69" s="121" t="str">
        <f>B1</f>
        <v>EVENT</v>
      </c>
      <c r="C69" s="121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9">
      <c r="B70" s="122"/>
      <c r="C70" s="122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K70" s="4" t="s">
        <v>13</v>
      </c>
    </row>
    <row r="71" spans="1:39">
      <c r="B71" s="123"/>
      <c r="C71" s="123" t="s">
        <v>1</v>
      </c>
      <c r="D71" s="2">
        <v>2</v>
      </c>
      <c r="E71" s="11"/>
      <c r="F71" s="11" t="s">
        <v>2</v>
      </c>
      <c r="G71" s="11"/>
      <c r="H71" s="11"/>
      <c r="I71" s="11" t="s">
        <v>3</v>
      </c>
      <c r="J71" s="124"/>
      <c r="K71" s="11"/>
      <c r="L71" s="11" t="s">
        <v>4</v>
      </c>
      <c r="M71" s="124"/>
      <c r="N71" s="11"/>
      <c r="O71" s="11" t="s">
        <v>5</v>
      </c>
      <c r="P71" s="124" t="s">
        <v>10</v>
      </c>
      <c r="Q71" s="124"/>
      <c r="R71" s="124" t="s">
        <v>14</v>
      </c>
      <c r="S71" s="124" t="s">
        <v>10</v>
      </c>
      <c r="T71" s="9" t="s">
        <v>2</v>
      </c>
      <c r="U71" s="10"/>
      <c r="V71" s="9" t="s">
        <v>3</v>
      </c>
      <c r="W71" s="10"/>
      <c r="X71" s="9" t="s">
        <v>4</v>
      </c>
      <c r="Y71" s="10"/>
      <c r="Z71" s="9" t="s">
        <v>5</v>
      </c>
      <c r="AA71" s="10"/>
      <c r="AB71" s="9" t="s">
        <v>14</v>
      </c>
      <c r="AC71" s="10"/>
      <c r="AD71" s="88" t="s">
        <v>6</v>
      </c>
      <c r="AE71" s="89" t="s">
        <v>7</v>
      </c>
      <c r="AF71" s="83" t="s">
        <v>8</v>
      </c>
      <c r="AG71" s="88" t="s">
        <v>15</v>
      </c>
      <c r="AH71" s="88" t="s">
        <v>16</v>
      </c>
      <c r="AI71" s="75"/>
    </row>
    <row r="72" spans="1:39" ht="17" customHeight="1">
      <c r="B72" s="14"/>
      <c r="C72" s="15"/>
      <c r="D72" s="16"/>
      <c r="E72" s="17"/>
      <c r="F72" s="18"/>
      <c r="G72" s="18"/>
      <c r="H72" s="19">
        <f>IF(J73&lt;0,"L",IF(J73&gt;0,"W", ))</f>
        <v>0</v>
      </c>
      <c r="I72" s="20">
        <f>IF($I126&lt;$H126,$I126, -$H126)</f>
        <v>0</v>
      </c>
      <c r="J72" s="21">
        <f>IF($I127&lt;$H127,$I127, -$H127)</f>
        <v>0</v>
      </c>
      <c r="K72" s="19">
        <f>IF(M73&lt;0,"L",IF(M73&gt;0,"W", ))</f>
        <v>0</v>
      </c>
      <c r="L72" s="20">
        <f>IF($I114&lt;$H114,$I114, -$H114)</f>
        <v>0</v>
      </c>
      <c r="M72" s="21">
        <f>IF($I115&lt;$H115,$I115, -$H115)</f>
        <v>0</v>
      </c>
      <c r="N72" s="19">
        <f>IF(P73&lt;0,"L",IF(P73&gt;0,"W", ))</f>
        <v>0</v>
      </c>
      <c r="O72" s="20">
        <f>IF($I104&lt;$H104,$I104, -$H104)</f>
        <v>0</v>
      </c>
      <c r="P72" s="21">
        <f>IF($I105&lt;$H105,$I105, -$H105)</f>
        <v>0</v>
      </c>
      <c r="Q72" s="19">
        <f>IF(S73&lt;0,"L",IF(S73&gt;0,"W", ))</f>
        <v>0</v>
      </c>
      <c r="R72" s="20">
        <f>IF($I94&lt;$H94,$I94, -$H94)</f>
        <v>0</v>
      </c>
      <c r="S72" s="21">
        <f>IF($I95&lt;$H95,$I95, -$H95)</f>
        <v>0</v>
      </c>
      <c r="T72" s="23"/>
      <c r="U72" s="24"/>
      <c r="V72" s="25">
        <f>IF(H72="W",2, )</f>
        <v>0</v>
      </c>
      <c r="W72" s="26">
        <f>IF(J73&lt;0, 1, )</f>
        <v>0</v>
      </c>
      <c r="X72" s="25">
        <f>IF(K72="W",2, )</f>
        <v>0</v>
      </c>
      <c r="Y72" s="26">
        <f>IF(M73&lt;0, 1, )</f>
        <v>0</v>
      </c>
      <c r="Z72" s="25">
        <f>IF(N72="W",2, )</f>
        <v>0</v>
      </c>
      <c r="AA72" s="26">
        <f>IF(P73&lt;0, 1, )</f>
        <v>0</v>
      </c>
      <c r="AB72" s="25">
        <f>IF(Q72="W",2, )</f>
        <v>0</v>
      </c>
      <c r="AC72" s="26">
        <f>IF(S73&lt;0, 1, )</f>
        <v>0</v>
      </c>
      <c r="AD72" s="27">
        <f>SUM(T72:AC72)</f>
        <v>0</v>
      </c>
      <c r="AE72" s="47"/>
      <c r="AF72" s="45"/>
      <c r="AG72" s="26"/>
      <c r="AH72" s="26"/>
      <c r="AI72" s="76"/>
      <c r="AK72" s="4">
        <f>B72</f>
        <v>0</v>
      </c>
      <c r="AM72" s="11">
        <f>D72</f>
        <v>0</v>
      </c>
    </row>
    <row r="73" spans="1:39" ht="17" customHeight="1">
      <c r="A73" s="125" t="s">
        <v>2</v>
      </c>
      <c r="B73" s="31"/>
      <c r="C73" s="32"/>
      <c r="D73" s="33"/>
      <c r="E73" s="34"/>
      <c r="F73" s="35"/>
      <c r="G73" s="35"/>
      <c r="H73" s="36">
        <f>IF($I128&lt;$H128,$I128, -$H128)</f>
        <v>0</v>
      </c>
      <c r="I73" s="37">
        <f>IF($I129&lt;$H129,$I129, -$H129)</f>
        <v>0</v>
      </c>
      <c r="J73" s="37">
        <f>IF($I130&lt;$H130,$I130, -$H130)</f>
        <v>0</v>
      </c>
      <c r="K73" s="36">
        <f>IF($I116&lt;$H116,$I116, -$H116)</f>
        <v>0</v>
      </c>
      <c r="L73" s="37">
        <f>IF($I117&lt;$H117,$I117, -$H117)</f>
        <v>0</v>
      </c>
      <c r="M73" s="37">
        <f>IF($I118&lt;$H118,$I118, -$H118)</f>
        <v>0</v>
      </c>
      <c r="N73" s="36">
        <f>IF($I106&lt;$H106,$I106, -$H106)</f>
        <v>0</v>
      </c>
      <c r="O73" s="37">
        <f>IF($I107&lt;$H107,$I107, -$H107)</f>
        <v>0</v>
      </c>
      <c r="P73" s="37">
        <f>IF($I108&lt;$H108,$I108, -$H108)</f>
        <v>0</v>
      </c>
      <c r="Q73" s="36">
        <f>IF($I96&lt;$H96,$I96, -$H96)</f>
        <v>0</v>
      </c>
      <c r="R73" s="37">
        <f>IF($I97&lt;$H97,$I97, -$H97)</f>
        <v>0</v>
      </c>
      <c r="S73" s="37">
        <f>IF($I98&lt;$H98,$I98, -$H98)</f>
        <v>0</v>
      </c>
      <c r="T73" s="39"/>
      <c r="U73" s="40"/>
      <c r="V73" s="41"/>
      <c r="W73" s="30"/>
      <c r="X73" s="41"/>
      <c r="Y73" s="30"/>
      <c r="Z73" s="41"/>
      <c r="AA73" s="30"/>
      <c r="AB73" s="41"/>
      <c r="AC73" s="30"/>
      <c r="AD73" s="42"/>
      <c r="AE73" s="51"/>
      <c r="AF73" s="30"/>
      <c r="AG73" s="62"/>
      <c r="AH73" s="62"/>
      <c r="AI73" s="76"/>
      <c r="AJ73" s="6">
        <v>1</v>
      </c>
      <c r="AK73" s="4">
        <f t="shared" ref="AK73:AK81" si="2">B73</f>
        <v>0</v>
      </c>
      <c r="AM73" s="4">
        <f t="shared" ref="AM73:AM81" si="3">D73</f>
        <v>0</v>
      </c>
    </row>
    <row r="74" spans="1:39" ht="17" customHeight="1">
      <c r="A74" s="126"/>
      <c r="B74" s="14"/>
      <c r="C74" s="15"/>
      <c r="D74" s="16"/>
      <c r="E74" s="19">
        <f>IF(G75&lt;0,"L",IF(G75&gt;0,"W", ))</f>
        <v>0</v>
      </c>
      <c r="F74" s="20">
        <f>-I72</f>
        <v>0</v>
      </c>
      <c r="G74" s="46">
        <f>-J72</f>
        <v>0</v>
      </c>
      <c r="H74" s="17"/>
      <c r="I74" s="18"/>
      <c r="J74" s="18"/>
      <c r="K74" s="19">
        <f>IF(M75&lt;0,"L",IF(M75&gt;0,"W", ))</f>
        <v>0</v>
      </c>
      <c r="L74" s="20">
        <f>IF($I99&lt;$H99,$I99, -$H99)</f>
        <v>0</v>
      </c>
      <c r="M74" s="21">
        <f>IF($I100&lt;$H100,$I100, -$H100)</f>
        <v>0</v>
      </c>
      <c r="N74" s="19">
        <f>IF(P75&lt;0,"L",IF(P75&gt;0,"W", ))</f>
        <v>0</v>
      </c>
      <c r="O74" s="20">
        <f>IF($I121&lt;$H121,$I121, -$H121)</f>
        <v>0</v>
      </c>
      <c r="P74" s="21">
        <f>IF($I122&lt;$H122,$I122, -$H122)</f>
        <v>0</v>
      </c>
      <c r="Q74" s="19">
        <f>IF(S75&lt;0,"L",IF(S75&gt;0,"W", ))</f>
        <v>0</v>
      </c>
      <c r="R74" s="20">
        <f>IF($I84&lt;$H84,$I84, -$H84)</f>
        <v>0</v>
      </c>
      <c r="S74" s="21">
        <f>IF($I85&lt;$H85,$I85, -$H85)</f>
        <v>0</v>
      </c>
      <c r="T74" s="47">
        <f>IF(E74="W",2, )</f>
        <v>0</v>
      </c>
      <c r="U74" s="26">
        <f>IF(G75&lt;0, 1, )</f>
        <v>0</v>
      </c>
      <c r="V74" s="23"/>
      <c r="W74" s="24"/>
      <c r="X74" s="25">
        <f>IF(K74="W",2, )</f>
        <v>0</v>
      </c>
      <c r="Y74" s="26">
        <f>IF(M75&lt;0, 1, )</f>
        <v>0</v>
      </c>
      <c r="Z74" s="25">
        <f>IF(N74="W",2, )</f>
        <v>0</v>
      </c>
      <c r="AA74" s="26">
        <f>IF(P75&lt;0, 1, )</f>
        <v>0</v>
      </c>
      <c r="AB74" s="25">
        <f>IF(Q74="W",2, )</f>
        <v>0</v>
      </c>
      <c r="AC74" s="26">
        <f>IF(S75&lt;0, 1, )</f>
        <v>0</v>
      </c>
      <c r="AD74" s="27">
        <f>SUM(T74:AC74)</f>
        <v>0</v>
      </c>
      <c r="AE74" s="127"/>
      <c r="AF74" s="45"/>
      <c r="AG74" s="26"/>
      <c r="AH74" s="26"/>
      <c r="AI74" s="76"/>
      <c r="AJ74" s="6"/>
      <c r="AK74" s="4">
        <f t="shared" si="2"/>
        <v>0</v>
      </c>
      <c r="AM74" s="11">
        <f t="shared" si="3"/>
        <v>0</v>
      </c>
    </row>
    <row r="75" spans="1:39" ht="17" customHeight="1">
      <c r="A75" s="125" t="s">
        <v>3</v>
      </c>
      <c r="B75" s="31"/>
      <c r="C75" s="32"/>
      <c r="D75" s="33"/>
      <c r="E75" s="49">
        <f>-H73</f>
        <v>0</v>
      </c>
      <c r="F75" s="50">
        <f>-I73</f>
        <v>0</v>
      </c>
      <c r="G75" s="26">
        <f>-J73</f>
        <v>0</v>
      </c>
      <c r="H75" s="34"/>
      <c r="I75" s="35"/>
      <c r="J75" s="35"/>
      <c r="K75" s="36">
        <f>IF($I101&lt;$H101,$I101, -$H101)</f>
        <v>0</v>
      </c>
      <c r="L75" s="37">
        <f>IF($I102&lt;$H102,$I102, -$H102)</f>
        <v>0</v>
      </c>
      <c r="M75" s="37">
        <f>IF($I103&lt;$H103,$I103, -$H103)</f>
        <v>0</v>
      </c>
      <c r="N75" s="36">
        <f>IF($I123&lt;$H123,$I123, -$H123)</f>
        <v>0</v>
      </c>
      <c r="O75" s="37">
        <f>IF($I124&lt;$H124,$I124, -$H124)</f>
        <v>0</v>
      </c>
      <c r="P75" s="37">
        <f>IF($I125&lt;$H125,$I125, -$H125)</f>
        <v>0</v>
      </c>
      <c r="Q75" s="36">
        <f>IF($I86&lt;$H86,$I86, -$H86)</f>
        <v>0</v>
      </c>
      <c r="R75" s="37">
        <f>IF($I87&lt;$H87,$I87, -$H87)</f>
        <v>0</v>
      </c>
      <c r="S75" s="37">
        <f>IF($I88&lt;$H88,$I88, -$H88)</f>
        <v>0</v>
      </c>
      <c r="T75" s="51"/>
      <c r="U75" s="30"/>
      <c r="V75" s="39"/>
      <c r="W75" s="40"/>
      <c r="X75" s="41"/>
      <c r="Y75" s="30"/>
      <c r="Z75" s="41"/>
      <c r="AA75" s="30"/>
      <c r="AB75" s="41"/>
      <c r="AC75" s="30"/>
      <c r="AD75" s="42"/>
      <c r="AE75" s="51"/>
      <c r="AF75" s="30"/>
      <c r="AG75" s="62"/>
      <c r="AH75" s="62"/>
      <c r="AI75" s="76"/>
      <c r="AJ75" s="6">
        <v>2</v>
      </c>
      <c r="AK75" s="4">
        <f t="shared" si="2"/>
        <v>0</v>
      </c>
      <c r="AM75" s="4">
        <f t="shared" si="3"/>
        <v>0</v>
      </c>
    </row>
    <row r="76" spans="1:39" ht="17" customHeight="1">
      <c r="A76" s="126"/>
      <c r="B76" s="14"/>
      <c r="C76" s="15"/>
      <c r="D76" s="16"/>
      <c r="E76" s="19">
        <f>IF(G77&lt;0,"L",IF(G77&gt;0,"W", ))</f>
        <v>0</v>
      </c>
      <c r="F76" s="20">
        <f>-L72</f>
        <v>0</v>
      </c>
      <c r="G76" s="46">
        <f>-M72</f>
        <v>0</v>
      </c>
      <c r="H76" s="19">
        <f>IF(J77&lt;0,"L",IF(J77&gt;0,"W", ))</f>
        <v>0</v>
      </c>
      <c r="I76" s="20">
        <f>-L74</f>
        <v>0</v>
      </c>
      <c r="J76" s="46">
        <f>-M74</f>
        <v>0</v>
      </c>
      <c r="K76" s="17"/>
      <c r="L76" s="18"/>
      <c r="M76" s="18"/>
      <c r="N76" s="19">
        <f>IF(P77&lt;0,"L",IF(P77&gt;0,"W", ))</f>
        <v>0</v>
      </c>
      <c r="O76" s="20">
        <f>IF($I89&lt;$H89,$I89, -$H89)</f>
        <v>0</v>
      </c>
      <c r="P76" s="21">
        <f>IF($I90&lt;$H90,$I90, -$H90)</f>
        <v>0</v>
      </c>
      <c r="Q76" s="19">
        <f>IF(S77&lt;0,"L",IF(S77&gt;0,"W", ))</f>
        <v>0</v>
      </c>
      <c r="R76" s="20">
        <f>IF($I109&lt;$H109,$I109, -$H109)</f>
        <v>0</v>
      </c>
      <c r="S76" s="21">
        <f>IF($I110&lt;$H110,$I110, -$H110)</f>
        <v>0</v>
      </c>
      <c r="T76" s="47">
        <f>IF(E76="W",2, )</f>
        <v>0</v>
      </c>
      <c r="U76" s="26">
        <f>IF(G77&lt;0, 1, )</f>
        <v>0</v>
      </c>
      <c r="V76" s="25">
        <f>IF(H76="W",2, )</f>
        <v>0</v>
      </c>
      <c r="W76" s="26">
        <f>IF(J77&lt;0, 1, )</f>
        <v>0</v>
      </c>
      <c r="X76" s="23"/>
      <c r="Y76" s="24"/>
      <c r="Z76" s="25">
        <f>IF(N76="W",2, )</f>
        <v>0</v>
      </c>
      <c r="AA76" s="26">
        <f>IF(P77&lt;0, 1, )</f>
        <v>0</v>
      </c>
      <c r="AB76" s="25">
        <f>IF(Q76="W",2, )</f>
        <v>0</v>
      </c>
      <c r="AC76" s="26">
        <f>IF(S77&lt;0, 1, )</f>
        <v>0</v>
      </c>
      <c r="AD76" s="27">
        <f>SUM(T76:AC76)</f>
        <v>0</v>
      </c>
      <c r="AE76" s="127"/>
      <c r="AF76" s="45"/>
      <c r="AG76" s="26"/>
      <c r="AH76" s="26"/>
      <c r="AI76" s="76"/>
      <c r="AJ76" s="6"/>
      <c r="AK76" s="4">
        <f t="shared" si="2"/>
        <v>0</v>
      </c>
      <c r="AM76" s="11">
        <f t="shared" si="3"/>
        <v>0</v>
      </c>
    </row>
    <row r="77" spans="1:39" ht="17" customHeight="1">
      <c r="A77" s="125" t="s">
        <v>4</v>
      </c>
      <c r="B77" s="31"/>
      <c r="C77" s="32"/>
      <c r="D77" s="33"/>
      <c r="E77" s="49">
        <f>-K73</f>
        <v>0</v>
      </c>
      <c r="F77" s="50">
        <f>-L73</f>
        <v>0</v>
      </c>
      <c r="G77" s="26">
        <f>-M73</f>
        <v>0</v>
      </c>
      <c r="H77" s="49">
        <f>-K75</f>
        <v>0</v>
      </c>
      <c r="I77" s="50">
        <f>-L75</f>
        <v>0</v>
      </c>
      <c r="J77" s="26">
        <f>-M75</f>
        <v>0</v>
      </c>
      <c r="K77" s="34"/>
      <c r="L77" s="35"/>
      <c r="M77" s="35"/>
      <c r="N77" s="36">
        <f>IF($I91&lt;$H91,$I91, -$H91)</f>
        <v>0</v>
      </c>
      <c r="O77" s="37">
        <f>IF($I92&lt;$H92,$I92, -$H92)</f>
        <v>0</v>
      </c>
      <c r="P77" s="37">
        <f>IF($I93&lt;$H93,$I93, -$H93)</f>
        <v>0</v>
      </c>
      <c r="Q77" s="36">
        <f>IF($I111&lt;$H111,$I111, -$H111)</f>
        <v>0</v>
      </c>
      <c r="R77" s="37">
        <f>IF($I112&lt;$H112,$I112, -$H112)</f>
        <v>0</v>
      </c>
      <c r="S77" s="37">
        <f>IF($I113&lt;$H113,$I113, -$H113)</f>
        <v>0</v>
      </c>
      <c r="T77" s="51"/>
      <c r="U77" s="30"/>
      <c r="V77" s="41"/>
      <c r="W77" s="30"/>
      <c r="X77" s="39"/>
      <c r="Y77" s="40"/>
      <c r="Z77" s="41"/>
      <c r="AA77" s="30"/>
      <c r="AB77" s="41"/>
      <c r="AC77" s="30"/>
      <c r="AD77" s="42"/>
      <c r="AE77" s="51"/>
      <c r="AF77" s="30"/>
      <c r="AG77" s="62"/>
      <c r="AH77" s="62"/>
      <c r="AI77" s="76"/>
      <c r="AJ77" s="6">
        <v>3</v>
      </c>
      <c r="AK77" s="4">
        <f t="shared" si="2"/>
        <v>0</v>
      </c>
      <c r="AM77" s="4">
        <f t="shared" si="3"/>
        <v>0</v>
      </c>
    </row>
    <row r="78" spans="1:39" ht="17" customHeight="1">
      <c r="A78" s="126"/>
      <c r="B78" s="14"/>
      <c r="C78" s="15"/>
      <c r="D78" s="16"/>
      <c r="E78" s="19">
        <f>IF(G79&lt;0,"L",IF(G79&gt;0,"W", ))</f>
        <v>0</v>
      </c>
      <c r="F78" s="20">
        <f>-O72</f>
        <v>0</v>
      </c>
      <c r="G78" s="52">
        <f>-P72</f>
        <v>0</v>
      </c>
      <c r="H78" s="19">
        <f>IF(J79&lt;0,"L",IF(J79&gt;0,"W", ))</f>
        <v>0</v>
      </c>
      <c r="I78" s="20">
        <f>-O74</f>
        <v>0</v>
      </c>
      <c r="J78" s="46">
        <f>-P74</f>
        <v>0</v>
      </c>
      <c r="K78" s="19">
        <f>IF(M79&lt;0,"L",IF(M79&gt;0,"W", ))</f>
        <v>0</v>
      </c>
      <c r="L78" s="20">
        <f>-O76</f>
        <v>0</v>
      </c>
      <c r="M78" s="46">
        <f>-P76</f>
        <v>0</v>
      </c>
      <c r="N78" s="17"/>
      <c r="O78" s="18"/>
      <c r="P78" s="53"/>
      <c r="Q78" s="19">
        <f>IF(S79&lt;0,"L",IF(S79&gt;0,"W", ))</f>
        <v>0</v>
      </c>
      <c r="R78" s="20">
        <f>IF($I131&lt;$H131,$I131, -$H131)</f>
        <v>0</v>
      </c>
      <c r="S78" s="21">
        <f>IF($I132&lt;$H132,$I132, -$H132)</f>
        <v>0</v>
      </c>
      <c r="T78" s="47">
        <f>IF(E78="W",2, )</f>
        <v>0</v>
      </c>
      <c r="U78" s="26">
        <f>IF(G79&lt;0, 1, )</f>
        <v>0</v>
      </c>
      <c r="V78" s="25">
        <f>IF(H78="W",2, )</f>
        <v>0</v>
      </c>
      <c r="W78" s="26">
        <f>IF(J79&lt;0, 1, )</f>
        <v>0</v>
      </c>
      <c r="X78" s="25">
        <f>IF(K78="W",2, )</f>
        <v>0</v>
      </c>
      <c r="Y78" s="26">
        <f>IF(M79&lt;0, 1, )</f>
        <v>0</v>
      </c>
      <c r="Z78" s="23"/>
      <c r="AA78" s="24"/>
      <c r="AB78" s="25">
        <f>IF(Q78="W",2, )</f>
        <v>0</v>
      </c>
      <c r="AC78" s="26">
        <f>IF(S79&lt;0, 1, )</f>
        <v>0</v>
      </c>
      <c r="AD78" s="27">
        <f>SUM(T78:AC78)</f>
        <v>0</v>
      </c>
      <c r="AE78" s="127"/>
      <c r="AF78" s="45"/>
      <c r="AG78" s="26"/>
      <c r="AH78" s="26"/>
      <c r="AI78" s="76"/>
      <c r="AJ78" s="6"/>
      <c r="AK78" s="4">
        <f t="shared" si="2"/>
        <v>0</v>
      </c>
      <c r="AM78" s="11">
        <f t="shared" si="3"/>
        <v>0</v>
      </c>
    </row>
    <row r="79" spans="1:39" ht="17" customHeight="1">
      <c r="A79" s="125" t="s">
        <v>5</v>
      </c>
      <c r="B79" s="31"/>
      <c r="C79" s="32"/>
      <c r="D79" s="33"/>
      <c r="E79" s="58">
        <f>-N73</f>
        <v>0</v>
      </c>
      <c r="F79" s="59">
        <f>-O73</f>
        <v>0</v>
      </c>
      <c r="G79" s="60">
        <f>-P73</f>
        <v>0</v>
      </c>
      <c r="H79" s="49">
        <f>-N75</f>
        <v>0</v>
      </c>
      <c r="I79" s="50">
        <f>-O75</f>
        <v>0</v>
      </c>
      <c r="J79" s="26">
        <f>-P75</f>
        <v>0</v>
      </c>
      <c r="K79" s="49">
        <f>-N77</f>
        <v>0</v>
      </c>
      <c r="L79" s="50">
        <f>-O77</f>
        <v>0</v>
      </c>
      <c r="M79" s="26">
        <f>-P77</f>
        <v>0</v>
      </c>
      <c r="N79" s="34"/>
      <c r="O79" s="35"/>
      <c r="P79" s="63"/>
      <c r="Q79" s="36">
        <f>IF($I133&lt;$H133,$I133, -$H133)</f>
        <v>0</v>
      </c>
      <c r="R79" s="37">
        <f>IF($I134&lt;$H134,$I134, -$H134)</f>
        <v>0</v>
      </c>
      <c r="S79" s="37">
        <f>IF($I135&lt;$H135,$I135, -$H135)</f>
        <v>0</v>
      </c>
      <c r="T79" s="51"/>
      <c r="U79" s="30"/>
      <c r="V79" s="41"/>
      <c r="W79" s="30"/>
      <c r="X79" s="41"/>
      <c r="Y79" s="30"/>
      <c r="Z79" s="39"/>
      <c r="AA79" s="40"/>
      <c r="AB79" s="41"/>
      <c r="AC79" s="30"/>
      <c r="AD79" s="42"/>
      <c r="AE79" s="51"/>
      <c r="AF79" s="30"/>
      <c r="AG79" s="62"/>
      <c r="AH79" s="62"/>
      <c r="AI79" s="76"/>
      <c r="AJ79" s="6">
        <v>4</v>
      </c>
      <c r="AK79" s="4">
        <f t="shared" si="2"/>
        <v>0</v>
      </c>
      <c r="AM79" s="4">
        <f t="shared" si="3"/>
        <v>0</v>
      </c>
    </row>
    <row r="80" spans="1:39" ht="17" customHeight="1">
      <c r="A80" s="126"/>
      <c r="B80" s="14"/>
      <c r="C80" s="15"/>
      <c r="D80" s="16"/>
      <c r="E80" s="19">
        <f>IF(G81&lt;0,"L",IF(G81&gt;0,"W", ))</f>
        <v>0</v>
      </c>
      <c r="F80" s="20">
        <f>-R72</f>
        <v>0</v>
      </c>
      <c r="G80" s="46">
        <f>-S72</f>
        <v>0</v>
      </c>
      <c r="H80" s="19">
        <f>IF(J81&lt;0,"L",IF(J81&gt;0,"W", ))</f>
        <v>0</v>
      </c>
      <c r="I80" s="20">
        <f>-R74</f>
        <v>0</v>
      </c>
      <c r="J80" s="52">
        <f>-S74</f>
        <v>0</v>
      </c>
      <c r="K80" s="19">
        <f>IF(M81&lt;0,"L",IF(M81&gt;0,"W", ))</f>
        <v>0</v>
      </c>
      <c r="L80" s="20">
        <f>-R76</f>
        <v>0</v>
      </c>
      <c r="M80" s="46">
        <f>-S76</f>
        <v>0</v>
      </c>
      <c r="N80" s="19">
        <f>IF(P81&lt;0,"L",IF(P81&gt;0,"W", ))</f>
        <v>0</v>
      </c>
      <c r="O80" s="20">
        <f>-R78</f>
        <v>0</v>
      </c>
      <c r="P80" s="46">
        <f>-S78</f>
        <v>0</v>
      </c>
      <c r="Q80" s="18"/>
      <c r="R80" s="18"/>
      <c r="S80" s="53"/>
      <c r="T80" s="47">
        <f>IF(E80="W",2, )</f>
        <v>0</v>
      </c>
      <c r="U80" s="26">
        <f>IF(G81&lt;0, 1, )</f>
        <v>0</v>
      </c>
      <c r="V80" s="25">
        <f>IF(H80="W",2, )</f>
        <v>0</v>
      </c>
      <c r="W80" s="26">
        <f>IF(J81&lt;0, 1, )</f>
        <v>0</v>
      </c>
      <c r="X80" s="25">
        <f>IF(K80="W",2, )</f>
        <v>0</v>
      </c>
      <c r="Y80" s="26">
        <f>IF(M81&lt;0, 1, )</f>
        <v>0</v>
      </c>
      <c r="Z80" s="25">
        <f>IF(N80="W",2, )</f>
        <v>0</v>
      </c>
      <c r="AA80" s="26">
        <f>IF(P81&lt;0, 1, )</f>
        <v>0</v>
      </c>
      <c r="AB80" s="23"/>
      <c r="AC80" s="24"/>
      <c r="AD80" s="27">
        <f>SUM(T80:AC80)</f>
        <v>0</v>
      </c>
      <c r="AE80" s="127"/>
      <c r="AF80" s="45"/>
      <c r="AG80" s="26"/>
      <c r="AH80" s="26"/>
      <c r="AI80" s="76"/>
      <c r="AJ80" s="6"/>
      <c r="AK80" s="4">
        <f t="shared" si="2"/>
        <v>0</v>
      </c>
      <c r="AM80" s="11">
        <f t="shared" si="3"/>
        <v>0</v>
      </c>
    </row>
    <row r="81" spans="1:39" ht="17" customHeight="1">
      <c r="A81" s="125" t="s">
        <v>14</v>
      </c>
      <c r="B81" s="55"/>
      <c r="C81" s="56"/>
      <c r="D81" s="57"/>
      <c r="E81" s="61">
        <f>-Q73</f>
        <v>0</v>
      </c>
      <c r="F81" s="59">
        <f>-R73</f>
        <v>0</v>
      </c>
      <c r="G81" s="62">
        <f>-S73</f>
        <v>0</v>
      </c>
      <c r="H81" s="58">
        <f>-Q75</f>
        <v>0</v>
      </c>
      <c r="I81" s="59">
        <f>-R75</f>
        <v>0</v>
      </c>
      <c r="J81" s="60">
        <f>-S75</f>
        <v>0</v>
      </c>
      <c r="K81" s="61">
        <f>-Q77</f>
        <v>0</v>
      </c>
      <c r="L81" s="59">
        <f>-R77</f>
        <v>0</v>
      </c>
      <c r="M81" s="62">
        <f>-S77</f>
        <v>0</v>
      </c>
      <c r="N81" s="61">
        <f>-Q79</f>
        <v>0</v>
      </c>
      <c r="O81" s="59">
        <f>-R79</f>
        <v>0</v>
      </c>
      <c r="P81" s="62">
        <f>-S79</f>
        <v>0</v>
      </c>
      <c r="Q81" s="35"/>
      <c r="R81" s="35"/>
      <c r="S81" s="63"/>
      <c r="T81" s="51"/>
      <c r="U81" s="30"/>
      <c r="V81" s="41"/>
      <c r="W81" s="30"/>
      <c r="X81" s="41"/>
      <c r="Y81" s="30"/>
      <c r="Z81" s="41"/>
      <c r="AA81" s="30"/>
      <c r="AB81" s="39"/>
      <c r="AC81" s="40"/>
      <c r="AD81" s="42"/>
      <c r="AE81" s="51"/>
      <c r="AF81" s="30"/>
      <c r="AG81" s="62"/>
      <c r="AH81" s="62"/>
      <c r="AI81" s="76"/>
      <c r="AJ81" s="6">
        <v>5</v>
      </c>
      <c r="AK81" s="4">
        <f t="shared" si="2"/>
        <v>0</v>
      </c>
      <c r="AM81" s="4">
        <f t="shared" si="3"/>
        <v>0</v>
      </c>
    </row>
    <row r="83" spans="1:39">
      <c r="B83" s="121" t="str">
        <f>B1</f>
        <v>EVENT</v>
      </c>
      <c r="C83" s="87">
        <f>B71</f>
        <v>0</v>
      </c>
      <c r="D83" s="87"/>
      <c r="E83" s="87"/>
      <c r="F83" s="87"/>
      <c r="G83" s="118"/>
      <c r="H83" s="128" t="s">
        <v>1</v>
      </c>
      <c r="I83" s="129">
        <f>D71</f>
        <v>2</v>
      </c>
      <c r="S83" s="67"/>
      <c r="T83" s="76"/>
      <c r="AH83" s="4"/>
    </row>
    <row r="84" spans="1:39" ht="18" customHeight="1">
      <c r="A84" s="68"/>
      <c r="B84" s="130">
        <v>1</v>
      </c>
      <c r="C84" s="131"/>
      <c r="D84" s="131"/>
      <c r="E84" s="131"/>
      <c r="F84" s="131"/>
      <c r="G84" s="113"/>
      <c r="H84" s="69" t="s">
        <v>17</v>
      </c>
      <c r="I84" s="70"/>
      <c r="J84" s="68"/>
      <c r="K84" s="132"/>
      <c r="L84" s="132"/>
      <c r="M84" s="132"/>
      <c r="N84" s="132"/>
      <c r="O84" s="132"/>
      <c r="P84" s="132"/>
      <c r="Q84" s="132"/>
      <c r="R84" s="132"/>
      <c r="S84" s="133"/>
      <c r="T84" s="76"/>
      <c r="AH84" s="4"/>
    </row>
    <row r="85" spans="1:39" ht="18" customHeight="1">
      <c r="A85" s="72"/>
      <c r="B85" s="78"/>
      <c r="C85" s="79"/>
      <c r="D85" s="79"/>
      <c r="E85" s="79"/>
      <c r="F85" s="79"/>
      <c r="G85" s="134"/>
      <c r="H85" s="73" t="s">
        <v>17</v>
      </c>
      <c r="I85" s="74"/>
      <c r="J85" s="72"/>
      <c r="K85" s="81"/>
      <c r="L85" s="81"/>
      <c r="M85" s="81"/>
      <c r="N85" s="81"/>
      <c r="O85" s="81"/>
      <c r="P85" s="81"/>
      <c r="Q85" s="81"/>
      <c r="R85" s="126"/>
      <c r="S85" s="133"/>
      <c r="T85" s="76"/>
      <c r="AH85" s="4"/>
    </row>
    <row r="86" spans="1:39" ht="18" customHeight="1">
      <c r="A86" s="72" t="s">
        <v>2</v>
      </c>
      <c r="B86" s="135">
        <f>B73</f>
        <v>0</v>
      </c>
      <c r="C86" s="79"/>
      <c r="D86" s="79"/>
      <c r="E86" s="429">
        <f>D73</f>
        <v>0</v>
      </c>
      <c r="F86" s="429"/>
      <c r="G86" s="137"/>
      <c r="H86" s="73" t="s">
        <v>17</v>
      </c>
      <c r="I86" s="74"/>
      <c r="J86" s="277">
        <f>B79</f>
        <v>0</v>
      </c>
      <c r="K86" s="81"/>
      <c r="L86" s="81"/>
      <c r="M86" s="81"/>
      <c r="N86" s="81"/>
      <c r="O86" s="81"/>
      <c r="P86" s="429">
        <f>D79</f>
        <v>0</v>
      </c>
      <c r="Q86" s="429"/>
      <c r="R86" s="126"/>
      <c r="S86" s="138" t="s">
        <v>5</v>
      </c>
      <c r="T86" s="139"/>
      <c r="AH86" s="4"/>
    </row>
    <row r="87" spans="1:39" ht="18" customHeight="1">
      <c r="A87" s="72"/>
      <c r="B87" s="78"/>
      <c r="C87" s="79"/>
      <c r="D87" s="79"/>
      <c r="E87" s="79"/>
      <c r="F87" s="79"/>
      <c r="G87" s="137"/>
      <c r="H87" s="73" t="s">
        <v>17</v>
      </c>
      <c r="I87" s="74"/>
      <c r="J87" s="80"/>
      <c r="K87" s="81"/>
      <c r="L87" s="81"/>
      <c r="M87" s="81"/>
      <c r="N87" s="81"/>
      <c r="O87" s="81"/>
      <c r="P87" s="81"/>
      <c r="Q87" s="81"/>
      <c r="R87" s="140"/>
      <c r="S87" s="141"/>
      <c r="T87" s="139"/>
      <c r="AH87" s="4"/>
    </row>
    <row r="88" spans="1:39" ht="18" customHeight="1">
      <c r="A88" s="107"/>
      <c r="B88" s="142"/>
      <c r="C88" s="143"/>
      <c r="D88" s="143"/>
      <c r="E88" s="143"/>
      <c r="F88" s="143"/>
      <c r="G88" s="119"/>
      <c r="H88" s="84" t="s">
        <v>17</v>
      </c>
      <c r="I88" s="85"/>
      <c r="J88" s="144"/>
      <c r="K88" s="81"/>
      <c r="L88" s="81"/>
      <c r="M88" s="81"/>
      <c r="N88" s="81"/>
      <c r="O88" s="81"/>
      <c r="P88" s="81"/>
      <c r="Q88" s="81"/>
      <c r="R88" s="81"/>
      <c r="S88" s="145"/>
      <c r="T88" s="76"/>
      <c r="AH88" s="4"/>
    </row>
    <row r="89" spans="1:39" ht="18" customHeight="1">
      <c r="A89" s="68"/>
      <c r="B89" s="130">
        <v>2</v>
      </c>
      <c r="C89" s="131"/>
      <c r="D89" s="131"/>
      <c r="E89" s="131"/>
      <c r="F89" s="131"/>
      <c r="G89" s="113"/>
      <c r="H89" s="69" t="s">
        <v>17</v>
      </c>
      <c r="I89" s="70"/>
      <c r="J89" s="68"/>
      <c r="K89" s="132"/>
      <c r="L89" s="132"/>
      <c r="M89" s="132"/>
      <c r="N89" s="132"/>
      <c r="O89" s="132"/>
      <c r="P89" s="132"/>
      <c r="Q89" s="132"/>
      <c r="R89" s="132"/>
      <c r="S89" s="146"/>
      <c r="T89" s="76"/>
      <c r="AH89" s="4"/>
    </row>
    <row r="90" spans="1:39" ht="18" customHeight="1">
      <c r="A90" s="72"/>
      <c r="B90" s="78"/>
      <c r="C90" s="79"/>
      <c r="D90" s="79"/>
      <c r="E90" s="79"/>
      <c r="F90" s="79"/>
      <c r="G90" s="134"/>
      <c r="H90" s="73" t="s">
        <v>17</v>
      </c>
      <c r="I90" s="74"/>
      <c r="J90" s="72"/>
      <c r="K90" s="81"/>
      <c r="L90" s="81"/>
      <c r="M90" s="81"/>
      <c r="N90" s="81"/>
      <c r="O90" s="81"/>
      <c r="P90" s="81"/>
      <c r="Q90" s="81"/>
      <c r="R90" s="81"/>
      <c r="S90" s="147"/>
      <c r="T90" s="76"/>
      <c r="AH90" s="4"/>
    </row>
    <row r="91" spans="1:39" ht="18" customHeight="1">
      <c r="A91" s="72" t="s">
        <v>4</v>
      </c>
      <c r="B91" s="78">
        <f>$B77</f>
        <v>0</v>
      </c>
      <c r="C91" s="79"/>
      <c r="D91" s="79"/>
      <c r="E91" s="429">
        <f>D77</f>
        <v>0</v>
      </c>
      <c r="F91" s="429"/>
      <c r="G91" s="137"/>
      <c r="H91" s="73" t="s">
        <v>17</v>
      </c>
      <c r="I91" s="74"/>
      <c r="J91" s="277">
        <f>B81</f>
        <v>0</v>
      </c>
      <c r="K91" s="81"/>
      <c r="L91" s="81"/>
      <c r="M91" s="81"/>
      <c r="N91" s="81"/>
      <c r="O91" s="81"/>
      <c r="P91" s="429">
        <f>D81</f>
        <v>0</v>
      </c>
      <c r="Q91" s="429"/>
      <c r="R91" s="140">
        <v>0</v>
      </c>
      <c r="S91" s="138" t="s">
        <v>14</v>
      </c>
      <c r="T91" s="139"/>
      <c r="AH91" s="4"/>
    </row>
    <row r="92" spans="1:39" ht="18" customHeight="1">
      <c r="A92" s="72"/>
      <c r="B92" s="78"/>
      <c r="C92" s="79"/>
      <c r="D92" s="79"/>
      <c r="E92" s="79"/>
      <c r="F92" s="79"/>
      <c r="G92" s="137"/>
      <c r="H92" s="73" t="s">
        <v>17</v>
      </c>
      <c r="I92" s="74"/>
      <c r="J92" s="80"/>
      <c r="K92" s="81"/>
      <c r="L92" s="81"/>
      <c r="M92" s="81"/>
      <c r="N92" s="81"/>
      <c r="O92" s="81"/>
      <c r="P92" s="81"/>
      <c r="Q92" s="81"/>
      <c r="R92" s="140"/>
      <c r="S92" s="141"/>
      <c r="T92" s="139"/>
      <c r="AH92" s="4"/>
    </row>
    <row r="93" spans="1:39" ht="18" customHeight="1">
      <c r="A93" s="107" t="s">
        <v>10</v>
      </c>
      <c r="B93" s="142"/>
      <c r="C93" s="143"/>
      <c r="D93" s="143"/>
      <c r="E93" s="143"/>
      <c r="F93" s="143"/>
      <c r="G93" s="119"/>
      <c r="H93" s="84" t="s">
        <v>17</v>
      </c>
      <c r="I93" s="85"/>
      <c r="J93" s="144"/>
      <c r="K93" s="81"/>
      <c r="L93" s="81"/>
      <c r="M93" s="81"/>
      <c r="N93" s="81"/>
      <c r="O93" s="81"/>
      <c r="P93" s="81"/>
      <c r="Q93" s="81"/>
      <c r="R93" s="81"/>
      <c r="S93" s="147"/>
      <c r="T93" s="76"/>
      <c r="AH93" s="4"/>
    </row>
    <row r="94" spans="1:39" ht="18" customHeight="1">
      <c r="A94" s="68"/>
      <c r="B94" s="130">
        <v>3</v>
      </c>
      <c r="C94" s="131"/>
      <c r="D94" s="131"/>
      <c r="E94" s="131"/>
      <c r="F94" s="131"/>
      <c r="G94" s="113"/>
      <c r="H94" s="69" t="s">
        <v>17</v>
      </c>
      <c r="I94" s="70"/>
      <c r="J94" s="68"/>
      <c r="K94" s="132"/>
      <c r="L94" s="132"/>
      <c r="M94" s="132"/>
      <c r="N94" s="132"/>
      <c r="O94" s="132"/>
      <c r="P94" s="132"/>
      <c r="Q94" s="132"/>
      <c r="R94" s="132"/>
      <c r="S94" s="146"/>
      <c r="T94" s="76"/>
      <c r="AH94" s="4"/>
    </row>
    <row r="95" spans="1:39" ht="18" customHeight="1">
      <c r="A95" s="72"/>
      <c r="B95" s="78"/>
      <c r="C95" s="79"/>
      <c r="D95" s="79"/>
      <c r="E95" s="79"/>
      <c r="F95" s="79"/>
      <c r="G95" s="134"/>
      <c r="H95" s="73" t="s">
        <v>17</v>
      </c>
      <c r="I95" s="74"/>
      <c r="J95" s="72"/>
      <c r="K95" s="81"/>
      <c r="L95" s="81"/>
      <c r="M95" s="81"/>
      <c r="N95" s="81"/>
      <c r="O95" s="81"/>
      <c r="P95" s="81"/>
      <c r="Q95" s="81"/>
      <c r="R95" s="126"/>
      <c r="S95" s="147"/>
      <c r="T95" s="76"/>
      <c r="AH95" s="4"/>
    </row>
    <row r="96" spans="1:39" ht="18" customHeight="1">
      <c r="A96" s="72" t="s">
        <v>3</v>
      </c>
      <c r="B96" s="135">
        <f>B75</f>
        <v>0</v>
      </c>
      <c r="C96" s="79"/>
      <c r="D96" s="79"/>
      <c r="E96" s="429">
        <f>D75</f>
        <v>0</v>
      </c>
      <c r="F96" s="429"/>
      <c r="G96" s="137"/>
      <c r="H96" s="73" t="s">
        <v>17</v>
      </c>
      <c r="I96" s="74"/>
      <c r="J96" s="80">
        <f>$B81</f>
        <v>0</v>
      </c>
      <c r="K96" s="81"/>
      <c r="L96" s="81"/>
      <c r="M96" s="81"/>
      <c r="N96" s="81"/>
      <c r="O96" s="81"/>
      <c r="P96" s="429">
        <f>D81</f>
        <v>0</v>
      </c>
      <c r="Q96" s="429"/>
      <c r="R96" s="126"/>
      <c r="S96" s="138" t="s">
        <v>14</v>
      </c>
      <c r="T96" s="139"/>
      <c r="AH96" s="4"/>
    </row>
    <row r="97" spans="1:39" ht="18" customHeight="1">
      <c r="A97" s="72"/>
      <c r="B97" s="78"/>
      <c r="C97" s="79"/>
      <c r="D97" s="79"/>
      <c r="E97" s="79"/>
      <c r="F97" s="79"/>
      <c r="G97" s="137"/>
      <c r="H97" s="73" t="s">
        <v>17</v>
      </c>
      <c r="I97" s="74"/>
      <c r="J97" s="78"/>
      <c r="K97" s="81"/>
      <c r="L97" s="81"/>
      <c r="M97" s="81"/>
      <c r="N97" s="81"/>
      <c r="O97" s="81"/>
      <c r="P97" s="81"/>
      <c r="Q97" s="81"/>
      <c r="R97" s="140"/>
      <c r="S97" s="141"/>
      <c r="T97" s="139"/>
      <c r="AH97" s="4"/>
      <c r="AJ97" s="87"/>
      <c r="AK97" s="87"/>
      <c r="AL97" s="87"/>
      <c r="AM97" s="87"/>
    </row>
    <row r="98" spans="1:39" ht="18" customHeight="1">
      <c r="A98" s="107" t="s">
        <v>10</v>
      </c>
      <c r="B98" s="142"/>
      <c r="C98" s="143"/>
      <c r="D98" s="143"/>
      <c r="E98" s="143"/>
      <c r="F98" s="143"/>
      <c r="G98" s="119"/>
      <c r="H98" s="84" t="s">
        <v>17</v>
      </c>
      <c r="I98" s="85"/>
      <c r="J98" s="144"/>
      <c r="K98" s="81"/>
      <c r="L98" s="81"/>
      <c r="M98" s="81"/>
      <c r="N98" s="81"/>
      <c r="O98" s="81"/>
      <c r="P98" s="81"/>
      <c r="Q98" s="81"/>
      <c r="R98" s="81"/>
      <c r="S98" s="147"/>
      <c r="T98" s="76"/>
      <c r="AH98" s="4"/>
      <c r="AJ98" s="87"/>
      <c r="AK98" s="87"/>
      <c r="AL98" s="87"/>
      <c r="AM98" s="87"/>
    </row>
    <row r="99" spans="1:39" ht="18" customHeight="1">
      <c r="A99" s="68"/>
      <c r="B99" s="130">
        <v>4</v>
      </c>
      <c r="C99" s="131"/>
      <c r="D99" s="131"/>
      <c r="E99" s="131"/>
      <c r="F99" s="131"/>
      <c r="G99" s="113"/>
      <c r="H99" s="69" t="s">
        <v>17</v>
      </c>
      <c r="I99" s="70"/>
      <c r="J99" s="68"/>
      <c r="K99" s="132"/>
      <c r="L99" s="132"/>
      <c r="M99" s="132"/>
      <c r="N99" s="132"/>
      <c r="O99" s="132"/>
      <c r="P99" s="132"/>
      <c r="Q99" s="132"/>
      <c r="R99" s="132"/>
      <c r="S99" s="146"/>
      <c r="T99" s="76"/>
      <c r="AH99" s="4"/>
      <c r="AJ99" s="87"/>
      <c r="AK99" s="87"/>
      <c r="AL99" s="87"/>
      <c r="AM99" s="87"/>
    </row>
    <row r="100" spans="1:39" ht="18" customHeight="1">
      <c r="A100" s="72"/>
      <c r="B100" s="78"/>
      <c r="C100" s="79"/>
      <c r="D100" s="79"/>
      <c r="E100" s="79"/>
      <c r="F100" s="79"/>
      <c r="G100" s="134"/>
      <c r="H100" s="73" t="s">
        <v>17</v>
      </c>
      <c r="I100" s="74"/>
      <c r="J100" s="72"/>
      <c r="K100" s="81"/>
      <c r="L100" s="81"/>
      <c r="M100" s="81"/>
      <c r="N100" s="81"/>
      <c r="O100" s="81"/>
      <c r="P100" s="81"/>
      <c r="Q100" s="81"/>
      <c r="R100" s="81"/>
      <c r="S100" s="147"/>
      <c r="T100" s="76"/>
      <c r="AH100" s="4"/>
      <c r="AJ100" s="87"/>
      <c r="AK100" s="87"/>
      <c r="AL100" s="87"/>
      <c r="AM100" s="87"/>
    </row>
    <row r="101" spans="1:39" ht="18" customHeight="1">
      <c r="A101" s="72" t="s">
        <v>4</v>
      </c>
      <c r="B101" s="135">
        <f>B77</f>
        <v>0</v>
      </c>
      <c r="C101" s="79"/>
      <c r="D101" s="79"/>
      <c r="E101" s="429">
        <f>D77</f>
        <v>0</v>
      </c>
      <c r="F101" s="429"/>
      <c r="G101" s="137"/>
      <c r="H101" s="73" t="s">
        <v>17</v>
      </c>
      <c r="I101" s="74"/>
      <c r="J101" s="135">
        <f>B79</f>
        <v>0</v>
      </c>
      <c r="K101" s="81"/>
      <c r="L101" s="81"/>
      <c r="M101" s="81"/>
      <c r="N101" s="81"/>
      <c r="O101" s="81"/>
      <c r="P101" s="429">
        <f>D79</f>
        <v>0</v>
      </c>
      <c r="Q101" s="429"/>
      <c r="R101" s="140">
        <v>0</v>
      </c>
      <c r="S101" s="138" t="s">
        <v>5</v>
      </c>
      <c r="T101" s="139"/>
      <c r="AH101" s="4"/>
      <c r="AJ101" s="87"/>
      <c r="AK101" s="87"/>
      <c r="AL101" s="87"/>
      <c r="AM101" s="87"/>
    </row>
    <row r="102" spans="1:39" ht="18" customHeight="1">
      <c r="A102" s="72"/>
      <c r="B102" s="78"/>
      <c r="C102" s="79"/>
      <c r="D102" s="79"/>
      <c r="E102" s="79"/>
      <c r="F102" s="79"/>
      <c r="G102" s="137"/>
      <c r="H102" s="73" t="s">
        <v>17</v>
      </c>
      <c r="I102" s="74"/>
      <c r="J102" s="80"/>
      <c r="K102" s="81"/>
      <c r="L102" s="81"/>
      <c r="M102" s="81"/>
      <c r="N102" s="81"/>
      <c r="O102" s="81"/>
      <c r="P102" s="81"/>
      <c r="Q102" s="81"/>
      <c r="R102" s="140"/>
      <c r="S102" s="141"/>
      <c r="T102" s="139"/>
      <c r="AH102" s="4"/>
      <c r="AJ102" s="87"/>
      <c r="AK102" s="87"/>
      <c r="AL102" s="87"/>
      <c r="AM102" s="87"/>
    </row>
    <row r="103" spans="1:39" ht="18" customHeight="1">
      <c r="A103" s="107" t="s">
        <v>10</v>
      </c>
      <c r="B103" s="142"/>
      <c r="C103" s="143"/>
      <c r="D103" s="143"/>
      <c r="E103" s="143"/>
      <c r="F103" s="143"/>
      <c r="G103" s="119"/>
      <c r="H103" s="84" t="s">
        <v>17</v>
      </c>
      <c r="I103" s="85"/>
      <c r="J103" s="144"/>
      <c r="K103" s="81"/>
      <c r="L103" s="81"/>
      <c r="M103" s="81"/>
      <c r="N103" s="81"/>
      <c r="O103" s="81"/>
      <c r="P103" s="81"/>
      <c r="Q103" s="81"/>
      <c r="R103" s="81"/>
      <c r="S103" s="147"/>
      <c r="T103" s="76"/>
      <c r="AH103" s="4"/>
      <c r="AJ103" s="87"/>
      <c r="AK103" s="87"/>
      <c r="AL103" s="87"/>
      <c r="AM103" s="87"/>
    </row>
    <row r="104" spans="1:39" ht="18" customHeight="1">
      <c r="A104" s="68"/>
      <c r="B104" s="130">
        <v>5</v>
      </c>
      <c r="C104" s="131"/>
      <c r="D104" s="131"/>
      <c r="E104" s="131"/>
      <c r="F104" s="131"/>
      <c r="G104" s="113"/>
      <c r="H104" s="69" t="s">
        <v>17</v>
      </c>
      <c r="I104" s="70"/>
      <c r="J104" s="68"/>
      <c r="K104" s="132"/>
      <c r="L104" s="132"/>
      <c r="M104" s="132"/>
      <c r="N104" s="132"/>
      <c r="O104" s="132"/>
      <c r="P104" s="132"/>
      <c r="Q104" s="132"/>
      <c r="R104" s="132"/>
      <c r="S104" s="146"/>
      <c r="T104" s="76"/>
      <c r="AH104" s="4"/>
      <c r="AJ104" s="87"/>
      <c r="AK104" s="87"/>
      <c r="AL104" s="87"/>
      <c r="AM104" s="87"/>
    </row>
    <row r="105" spans="1:39" ht="18" customHeight="1">
      <c r="A105" s="72"/>
      <c r="B105" s="78"/>
      <c r="C105" s="79"/>
      <c r="D105" s="79"/>
      <c r="E105" s="79"/>
      <c r="F105" s="79"/>
      <c r="G105" s="134"/>
      <c r="H105" s="73" t="s">
        <v>17</v>
      </c>
      <c r="I105" s="74"/>
      <c r="J105" s="72"/>
      <c r="K105" s="81"/>
      <c r="L105" s="81"/>
      <c r="M105" s="81"/>
      <c r="N105" s="81"/>
      <c r="O105" s="81"/>
      <c r="P105" s="81"/>
      <c r="Q105" s="81"/>
      <c r="R105" s="126"/>
      <c r="S105" s="147"/>
      <c r="T105" s="76"/>
      <c r="AH105" s="4"/>
      <c r="AJ105" s="87"/>
      <c r="AK105" s="87"/>
      <c r="AL105" s="87"/>
      <c r="AM105" s="87"/>
    </row>
    <row r="106" spans="1:39" ht="18" customHeight="1">
      <c r="A106" s="72" t="s">
        <v>2</v>
      </c>
      <c r="B106" s="135">
        <f>$B73</f>
        <v>0</v>
      </c>
      <c r="C106" s="81"/>
      <c r="D106" s="81"/>
      <c r="E106" s="429">
        <f>D73</f>
        <v>0</v>
      </c>
      <c r="F106" s="429"/>
      <c r="G106" s="137"/>
      <c r="H106" s="73" t="s">
        <v>17</v>
      </c>
      <c r="I106" s="74"/>
      <c r="J106" s="277">
        <f>B77</f>
        <v>0</v>
      </c>
      <c r="K106" s="81"/>
      <c r="L106" s="81"/>
      <c r="M106" s="81"/>
      <c r="N106" s="81"/>
      <c r="O106" s="81"/>
      <c r="P106" s="429">
        <f>D77</f>
        <v>0</v>
      </c>
      <c r="Q106" s="429"/>
      <c r="R106" s="126"/>
      <c r="S106" s="138" t="s">
        <v>4</v>
      </c>
      <c r="T106" s="139"/>
      <c r="AH106" s="4"/>
      <c r="AJ106" s="87"/>
      <c r="AK106" s="87"/>
      <c r="AL106" s="87"/>
      <c r="AM106" s="87"/>
    </row>
    <row r="107" spans="1:39" ht="18" customHeight="1">
      <c r="A107" s="72"/>
      <c r="B107" s="78"/>
      <c r="C107" s="81"/>
      <c r="D107" s="81"/>
      <c r="E107" s="81"/>
      <c r="F107" s="81"/>
      <c r="G107" s="137"/>
      <c r="H107" s="73" t="s">
        <v>17</v>
      </c>
      <c r="I107" s="74"/>
      <c r="J107" s="78"/>
      <c r="K107" s="81"/>
      <c r="L107" s="81"/>
      <c r="M107" s="81"/>
      <c r="N107" s="81"/>
      <c r="O107" s="81"/>
      <c r="P107" s="81"/>
      <c r="Q107" s="81"/>
      <c r="R107" s="140"/>
      <c r="S107" s="141"/>
      <c r="T107" s="139"/>
      <c r="AH107" s="4"/>
      <c r="AJ107" s="87"/>
      <c r="AK107" s="87"/>
      <c r="AL107" s="87"/>
      <c r="AM107" s="87"/>
    </row>
    <row r="108" spans="1:39" ht="18" customHeight="1">
      <c r="A108" s="107" t="s">
        <v>10</v>
      </c>
      <c r="B108" s="142"/>
      <c r="C108" s="143"/>
      <c r="D108" s="143"/>
      <c r="E108" s="143"/>
      <c r="F108" s="143"/>
      <c r="G108" s="119"/>
      <c r="H108" s="84" t="s">
        <v>17</v>
      </c>
      <c r="I108" s="85"/>
      <c r="J108" s="144"/>
      <c r="K108" s="81"/>
      <c r="L108" s="81"/>
      <c r="M108" s="81"/>
      <c r="N108" s="81"/>
      <c r="O108" s="81"/>
      <c r="P108" s="81"/>
      <c r="Q108" s="81"/>
      <c r="R108" s="81"/>
      <c r="S108" s="147"/>
      <c r="T108" s="76"/>
      <c r="AH108" s="4"/>
      <c r="AJ108" s="87"/>
      <c r="AK108" s="87"/>
      <c r="AL108" s="87"/>
      <c r="AM108" s="87"/>
    </row>
    <row r="109" spans="1:39" ht="18" customHeight="1">
      <c r="A109" s="68"/>
      <c r="B109" s="130">
        <v>6</v>
      </c>
      <c r="C109" s="131"/>
      <c r="D109" s="131"/>
      <c r="E109" s="131"/>
      <c r="F109" s="131"/>
      <c r="G109" s="113"/>
      <c r="H109" s="69" t="s">
        <v>17</v>
      </c>
      <c r="I109" s="70"/>
      <c r="J109" s="68"/>
      <c r="K109" s="132"/>
      <c r="L109" s="132"/>
      <c r="M109" s="132"/>
      <c r="N109" s="132"/>
      <c r="O109" s="132"/>
      <c r="P109" s="132"/>
      <c r="Q109" s="132"/>
      <c r="R109" s="132"/>
      <c r="S109" s="146"/>
      <c r="T109" s="76"/>
      <c r="AH109" s="4"/>
      <c r="AJ109" s="87"/>
      <c r="AK109" s="87"/>
      <c r="AL109" s="87"/>
      <c r="AM109" s="87"/>
    </row>
    <row r="110" spans="1:39" ht="18" customHeight="1">
      <c r="A110" s="72"/>
      <c r="B110" s="78"/>
      <c r="C110" s="79"/>
      <c r="D110" s="79"/>
      <c r="E110" s="79"/>
      <c r="F110" s="79"/>
      <c r="G110" s="134"/>
      <c r="H110" s="73" t="s">
        <v>17</v>
      </c>
      <c r="I110" s="74"/>
      <c r="J110" s="72"/>
      <c r="K110" s="81"/>
      <c r="L110" s="81"/>
      <c r="M110" s="81"/>
      <c r="N110" s="81"/>
      <c r="O110" s="81"/>
      <c r="P110" s="81"/>
      <c r="Q110" s="81"/>
      <c r="R110" s="126"/>
      <c r="S110" s="147"/>
      <c r="T110" s="76"/>
      <c r="AH110" s="4"/>
      <c r="AJ110" s="87"/>
      <c r="AK110" s="87"/>
      <c r="AL110" s="87"/>
      <c r="AM110" s="87"/>
    </row>
    <row r="111" spans="1:39" ht="18" customHeight="1">
      <c r="A111" s="72" t="s">
        <v>3</v>
      </c>
      <c r="B111" s="135">
        <f>B75</f>
        <v>0</v>
      </c>
      <c r="C111" s="79"/>
      <c r="D111" s="79"/>
      <c r="E111" s="429">
        <f>D75</f>
        <v>0</v>
      </c>
      <c r="F111" s="429"/>
      <c r="G111" s="137"/>
      <c r="H111" s="73" t="s">
        <v>17</v>
      </c>
      <c r="I111" s="74"/>
      <c r="J111" s="277">
        <f>B79</f>
        <v>0</v>
      </c>
      <c r="K111" s="81"/>
      <c r="L111" s="81"/>
      <c r="M111" s="81"/>
      <c r="N111" s="81"/>
      <c r="O111" s="81"/>
      <c r="P111" s="429">
        <f>D79</f>
        <v>0</v>
      </c>
      <c r="Q111" s="429"/>
      <c r="R111" s="126"/>
      <c r="S111" s="138" t="s">
        <v>5</v>
      </c>
      <c r="T111" s="139"/>
      <c r="AH111" s="4"/>
      <c r="AJ111" s="87"/>
      <c r="AK111" s="87"/>
      <c r="AL111" s="87"/>
      <c r="AM111" s="87"/>
    </row>
    <row r="112" spans="1:39" ht="18" customHeight="1">
      <c r="A112" s="72"/>
      <c r="B112" s="78"/>
      <c r="C112" s="79"/>
      <c r="D112" s="79"/>
      <c r="E112" s="79"/>
      <c r="F112" s="79"/>
      <c r="G112" s="137"/>
      <c r="H112" s="73" t="s">
        <v>17</v>
      </c>
      <c r="I112" s="74"/>
      <c r="J112" s="80"/>
      <c r="K112" s="81"/>
      <c r="L112" s="81"/>
      <c r="M112" s="81"/>
      <c r="N112" s="81"/>
      <c r="O112" s="81"/>
      <c r="P112" s="81"/>
      <c r="Q112" s="81"/>
      <c r="R112" s="140"/>
      <c r="S112" s="141"/>
      <c r="T112" s="139"/>
      <c r="AH112" s="4"/>
      <c r="AJ112" s="87"/>
      <c r="AK112" s="87"/>
      <c r="AL112" s="87"/>
      <c r="AM112" s="87"/>
    </row>
    <row r="113" spans="1:39" ht="18" customHeight="1">
      <c r="A113" s="107" t="s">
        <v>10</v>
      </c>
      <c r="B113" s="142"/>
      <c r="C113" s="143"/>
      <c r="D113" s="143"/>
      <c r="E113" s="143"/>
      <c r="F113" s="143"/>
      <c r="G113" s="119"/>
      <c r="H113" s="84" t="s">
        <v>17</v>
      </c>
      <c r="I113" s="85"/>
      <c r="J113" s="144"/>
      <c r="K113" s="81"/>
      <c r="L113" s="81"/>
      <c r="M113" s="81"/>
      <c r="N113" s="81"/>
      <c r="O113" s="81"/>
      <c r="P113" s="81"/>
      <c r="Q113" s="81"/>
      <c r="R113" s="81"/>
      <c r="S113" s="147"/>
      <c r="T113" s="76"/>
      <c r="AH113" s="4"/>
      <c r="AJ113" s="87"/>
      <c r="AK113" s="87"/>
      <c r="AL113" s="87"/>
      <c r="AM113" s="87"/>
    </row>
    <row r="114" spans="1:39" ht="18" customHeight="1">
      <c r="A114" s="68"/>
      <c r="B114" s="130">
        <v>7</v>
      </c>
      <c r="C114" s="131"/>
      <c r="D114" s="131"/>
      <c r="E114" s="131"/>
      <c r="F114" s="131"/>
      <c r="G114" s="113"/>
      <c r="H114" s="69" t="s">
        <v>17</v>
      </c>
      <c r="I114" s="70"/>
      <c r="J114" s="68"/>
      <c r="K114" s="132"/>
      <c r="L114" s="132"/>
      <c r="M114" s="132"/>
      <c r="N114" s="132"/>
      <c r="O114" s="132"/>
      <c r="P114" s="132"/>
      <c r="Q114" s="132"/>
      <c r="R114" s="132"/>
      <c r="S114" s="146"/>
      <c r="T114" s="76"/>
      <c r="AH114" s="4"/>
      <c r="AJ114" s="87"/>
      <c r="AK114" s="87"/>
      <c r="AL114" s="87"/>
      <c r="AM114" s="87"/>
    </row>
    <row r="115" spans="1:39" ht="18" customHeight="1">
      <c r="A115" s="72"/>
      <c r="B115" s="78"/>
      <c r="C115" s="79"/>
      <c r="D115" s="79"/>
      <c r="E115" s="79"/>
      <c r="F115" s="79"/>
      <c r="G115" s="134"/>
      <c r="H115" s="73" t="s">
        <v>17</v>
      </c>
      <c r="I115" s="74"/>
      <c r="J115" s="72"/>
      <c r="K115" s="81"/>
      <c r="L115" s="81"/>
      <c r="M115" s="81"/>
      <c r="N115" s="81"/>
      <c r="O115" s="81"/>
      <c r="P115" s="81"/>
      <c r="Q115" s="81"/>
      <c r="R115" s="81"/>
      <c r="S115" s="147"/>
      <c r="T115" s="76"/>
      <c r="AH115" s="4"/>
      <c r="AJ115" s="87"/>
      <c r="AK115" s="87"/>
      <c r="AL115" s="87"/>
      <c r="AM115" s="87"/>
    </row>
    <row r="116" spans="1:39" ht="18" customHeight="1">
      <c r="A116" s="72" t="s">
        <v>2</v>
      </c>
      <c r="B116" s="135">
        <f>$B73</f>
        <v>0</v>
      </c>
      <c r="C116" s="79"/>
      <c r="D116" s="79"/>
      <c r="E116" s="429">
        <f>D73</f>
        <v>0</v>
      </c>
      <c r="F116" s="429"/>
      <c r="G116" s="137"/>
      <c r="H116" s="73" t="s">
        <v>17</v>
      </c>
      <c r="I116" s="74"/>
      <c r="J116" s="135">
        <f>B75</f>
        <v>0</v>
      </c>
      <c r="K116" s="81"/>
      <c r="L116" s="81"/>
      <c r="M116" s="81"/>
      <c r="N116" s="81"/>
      <c r="O116" s="81"/>
      <c r="P116" s="429">
        <f>D75</f>
        <v>0</v>
      </c>
      <c r="Q116" s="429"/>
      <c r="R116" s="140">
        <v>0</v>
      </c>
      <c r="S116" s="138" t="s">
        <v>3</v>
      </c>
      <c r="T116" s="139"/>
      <c r="AH116" s="4"/>
      <c r="AJ116" s="87"/>
      <c r="AK116" s="87"/>
      <c r="AL116" s="87"/>
      <c r="AM116" s="87"/>
    </row>
    <row r="117" spans="1:39" ht="18" customHeight="1">
      <c r="A117" s="72"/>
      <c r="B117" s="78"/>
      <c r="C117" s="79"/>
      <c r="D117" s="79"/>
      <c r="E117" s="79"/>
      <c r="F117" s="79"/>
      <c r="G117" s="137"/>
      <c r="H117" s="73" t="s">
        <v>17</v>
      </c>
      <c r="I117" s="74"/>
      <c r="J117" s="78"/>
      <c r="K117" s="81"/>
      <c r="L117" s="81"/>
      <c r="M117" s="81"/>
      <c r="N117" s="81"/>
      <c r="O117" s="81"/>
      <c r="P117" s="81"/>
      <c r="Q117" s="81"/>
      <c r="R117" s="140"/>
      <c r="S117" s="141"/>
      <c r="T117" s="139"/>
      <c r="AH117" s="4"/>
      <c r="AJ117" s="87"/>
      <c r="AK117" s="87"/>
      <c r="AL117" s="87"/>
      <c r="AM117" s="87"/>
    </row>
    <row r="118" spans="1:39" ht="18" customHeight="1">
      <c r="A118" s="107" t="s">
        <v>10</v>
      </c>
      <c r="B118" s="142"/>
      <c r="C118" s="143"/>
      <c r="D118" s="143"/>
      <c r="E118" s="143"/>
      <c r="F118" s="143"/>
      <c r="G118" s="119"/>
      <c r="H118" s="84" t="s">
        <v>17</v>
      </c>
      <c r="I118" s="85"/>
      <c r="J118" s="144"/>
      <c r="K118" s="103"/>
      <c r="L118" s="103"/>
      <c r="M118" s="103"/>
      <c r="N118" s="103"/>
      <c r="O118" s="103"/>
      <c r="P118" s="103"/>
      <c r="Q118" s="103"/>
      <c r="R118" s="103"/>
      <c r="S118" s="145"/>
      <c r="T118" s="76"/>
      <c r="AH118" s="4"/>
      <c r="AJ118" s="87"/>
      <c r="AK118" s="87"/>
      <c r="AL118" s="87"/>
      <c r="AM118" s="87"/>
    </row>
    <row r="119" spans="1:39" ht="18" customHeight="1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H119" s="4"/>
      <c r="AJ119" s="87"/>
      <c r="AK119" s="87"/>
      <c r="AL119" s="87"/>
      <c r="AM119" s="87"/>
    </row>
    <row r="120" spans="1:39" ht="18" customHeight="1">
      <c r="A120" s="108"/>
      <c r="B120" s="148" t="str">
        <f>B83</f>
        <v>EVENT</v>
      </c>
      <c r="C120" s="148"/>
      <c r="D120" s="148"/>
      <c r="E120" s="148"/>
      <c r="F120" s="148"/>
      <c r="G120" s="148"/>
      <c r="H120" s="149" t="str">
        <f>H83</f>
        <v>Group</v>
      </c>
      <c r="I120" s="148">
        <f>D71</f>
        <v>2</v>
      </c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H120" s="4"/>
      <c r="AJ120" s="87"/>
      <c r="AK120" s="87"/>
      <c r="AL120" s="87"/>
      <c r="AM120" s="87"/>
    </row>
    <row r="121" spans="1:39" ht="18" customHeight="1">
      <c r="A121" s="68"/>
      <c r="B121" s="130">
        <v>8</v>
      </c>
      <c r="C121" s="131"/>
      <c r="D121" s="131"/>
      <c r="E121" s="131"/>
      <c r="F121" s="131"/>
      <c r="G121" s="113"/>
      <c r="H121" s="69" t="s">
        <v>17</v>
      </c>
      <c r="I121" s="70"/>
      <c r="J121" s="68"/>
      <c r="K121" s="132"/>
      <c r="L121" s="132"/>
      <c r="M121" s="132"/>
      <c r="N121" s="132"/>
      <c r="O121" s="132"/>
      <c r="P121" s="132"/>
      <c r="Q121" s="132"/>
      <c r="R121" s="132"/>
      <c r="S121" s="146"/>
      <c r="T121" s="76"/>
      <c r="AH121" s="4"/>
      <c r="AJ121" s="87"/>
      <c r="AK121" s="87"/>
      <c r="AL121" s="87"/>
      <c r="AM121" s="87"/>
    </row>
    <row r="122" spans="1:39" ht="18" customHeight="1">
      <c r="A122" s="72"/>
      <c r="B122" s="78"/>
      <c r="C122" s="79"/>
      <c r="D122" s="79"/>
      <c r="E122" s="79"/>
      <c r="F122" s="79"/>
      <c r="G122" s="134"/>
      <c r="H122" s="73" t="s">
        <v>17</v>
      </c>
      <c r="I122" s="74"/>
      <c r="J122" s="72"/>
      <c r="K122" s="81"/>
      <c r="L122" s="81"/>
      <c r="M122" s="81"/>
      <c r="N122" s="81"/>
      <c r="O122" s="81"/>
      <c r="P122" s="81"/>
      <c r="Q122" s="81"/>
      <c r="R122" s="81"/>
      <c r="S122" s="147"/>
      <c r="T122" s="76"/>
      <c r="AH122" s="4"/>
      <c r="AJ122" s="87"/>
      <c r="AK122" s="87"/>
      <c r="AL122" s="87"/>
      <c r="AM122" s="87"/>
    </row>
    <row r="123" spans="1:39" ht="18" customHeight="1">
      <c r="A123" s="72" t="s">
        <v>5</v>
      </c>
      <c r="B123" s="135">
        <f>B79</f>
        <v>0</v>
      </c>
      <c r="C123" s="81"/>
      <c r="D123" s="81"/>
      <c r="E123" s="429">
        <f>D79</f>
        <v>0</v>
      </c>
      <c r="F123" s="429"/>
      <c r="G123" s="137"/>
      <c r="H123" s="73" t="s">
        <v>17</v>
      </c>
      <c r="I123" s="74"/>
      <c r="J123" s="277">
        <f>B81</f>
        <v>0</v>
      </c>
      <c r="K123" s="81"/>
      <c r="L123" s="81"/>
      <c r="M123" s="81"/>
      <c r="N123" s="81"/>
      <c r="O123" s="81"/>
      <c r="P123" s="429">
        <f>D81</f>
        <v>0</v>
      </c>
      <c r="Q123" s="429"/>
      <c r="R123" s="140"/>
      <c r="S123" s="138" t="s">
        <v>14</v>
      </c>
      <c r="T123" s="139"/>
      <c r="AH123" s="4"/>
      <c r="AJ123" s="87"/>
      <c r="AK123" s="87"/>
      <c r="AL123" s="87"/>
      <c r="AM123" s="87"/>
    </row>
    <row r="124" spans="1:39" ht="18" customHeight="1">
      <c r="A124" s="72"/>
      <c r="B124" s="80"/>
      <c r="C124" s="81"/>
      <c r="D124" s="81"/>
      <c r="E124" s="81"/>
      <c r="F124" s="81"/>
      <c r="G124" s="137"/>
      <c r="H124" s="73" t="s">
        <v>17</v>
      </c>
      <c r="I124" s="74"/>
      <c r="J124" s="78"/>
      <c r="K124" s="81"/>
      <c r="L124" s="81"/>
      <c r="M124" s="81"/>
      <c r="N124" s="81"/>
      <c r="O124" s="81"/>
      <c r="P124" s="81"/>
      <c r="Q124" s="81"/>
      <c r="R124" s="140"/>
      <c r="S124" s="141"/>
      <c r="T124" s="139"/>
      <c r="AH124" s="4"/>
      <c r="AJ124" s="87"/>
      <c r="AK124" s="87"/>
      <c r="AL124" s="87"/>
      <c r="AM124" s="87"/>
    </row>
    <row r="125" spans="1:39" ht="18" customHeight="1">
      <c r="A125" s="86" t="s">
        <v>10</v>
      </c>
      <c r="B125" s="142"/>
      <c r="C125" s="143"/>
      <c r="D125" s="143"/>
      <c r="E125" s="143"/>
      <c r="F125" s="143"/>
      <c r="G125" s="119"/>
      <c r="H125" s="84" t="s">
        <v>17</v>
      </c>
      <c r="I125" s="85"/>
      <c r="J125" s="144"/>
      <c r="K125" s="103"/>
      <c r="L125" s="103"/>
      <c r="M125" s="103"/>
      <c r="N125" s="103"/>
      <c r="O125" s="103"/>
      <c r="P125" s="103"/>
      <c r="Q125" s="103"/>
      <c r="R125" s="103"/>
      <c r="S125" s="145"/>
      <c r="T125" s="76"/>
      <c r="AH125" s="4"/>
      <c r="AJ125" s="87"/>
      <c r="AK125" s="87"/>
      <c r="AL125" s="87"/>
      <c r="AM125" s="87"/>
    </row>
    <row r="126" spans="1:39" ht="18" customHeight="1">
      <c r="A126" s="72"/>
      <c r="B126" s="130">
        <v>9</v>
      </c>
      <c r="C126" s="131"/>
      <c r="D126" s="131"/>
      <c r="E126" s="131"/>
      <c r="F126" s="131"/>
      <c r="G126" s="113"/>
      <c r="H126" s="69" t="s">
        <v>17</v>
      </c>
      <c r="I126" s="70"/>
      <c r="J126" s="68"/>
      <c r="K126" s="132"/>
      <c r="L126" s="132"/>
      <c r="M126" s="132"/>
      <c r="N126" s="132"/>
      <c r="O126" s="132"/>
      <c r="P126" s="132"/>
      <c r="Q126" s="132"/>
      <c r="R126" s="150"/>
      <c r="S126" s="146"/>
      <c r="T126" s="76"/>
      <c r="AH126" s="4"/>
      <c r="AJ126" s="87"/>
      <c r="AK126" s="87"/>
      <c r="AL126" s="87"/>
      <c r="AM126" s="87"/>
    </row>
    <row r="127" spans="1:39" ht="18" customHeight="1">
      <c r="A127" s="72"/>
      <c r="B127" s="78"/>
      <c r="C127" s="79"/>
      <c r="D127" s="79"/>
      <c r="E127" s="79"/>
      <c r="F127" s="79"/>
      <c r="G127" s="134"/>
      <c r="H127" s="73" t="s">
        <v>17</v>
      </c>
      <c r="I127" s="74"/>
      <c r="J127" s="72"/>
      <c r="K127" s="81"/>
      <c r="L127" s="81"/>
      <c r="M127" s="81"/>
      <c r="N127" s="81"/>
      <c r="O127" s="81"/>
      <c r="P127" s="81"/>
      <c r="Q127" s="81"/>
      <c r="R127" s="126"/>
      <c r="S127" s="147"/>
      <c r="T127" s="76"/>
      <c r="AH127" s="4"/>
      <c r="AJ127" s="87"/>
      <c r="AK127" s="87"/>
      <c r="AL127" s="87"/>
      <c r="AM127" s="87"/>
    </row>
    <row r="128" spans="1:39" ht="18" customHeight="1">
      <c r="A128" s="72" t="s">
        <v>2</v>
      </c>
      <c r="B128" s="135">
        <f>$B73</f>
        <v>0</v>
      </c>
      <c r="C128" s="81"/>
      <c r="D128" s="81"/>
      <c r="E128" s="429">
        <f>D73</f>
        <v>0</v>
      </c>
      <c r="F128" s="429"/>
      <c r="G128" s="137"/>
      <c r="H128" s="73" t="s">
        <v>17</v>
      </c>
      <c r="I128" s="74"/>
      <c r="J128" s="135">
        <f>B81</f>
        <v>0</v>
      </c>
      <c r="K128" s="81"/>
      <c r="L128" s="81"/>
      <c r="M128" s="81"/>
      <c r="N128" s="81"/>
      <c r="O128" s="81"/>
      <c r="P128" s="429">
        <f>D81</f>
        <v>0</v>
      </c>
      <c r="Q128" s="429"/>
      <c r="R128" s="137">
        <v>0</v>
      </c>
      <c r="S128" s="138" t="s">
        <v>14</v>
      </c>
      <c r="T128" s="139"/>
      <c r="AH128" s="4"/>
      <c r="AJ128" s="87"/>
      <c r="AK128" s="87"/>
      <c r="AL128" s="87"/>
      <c r="AM128" s="87"/>
    </row>
    <row r="129" spans="1:234" ht="18" customHeight="1">
      <c r="A129" s="72"/>
      <c r="B129" s="80"/>
      <c r="C129" s="81"/>
      <c r="D129" s="81"/>
      <c r="E129" s="81"/>
      <c r="F129" s="81"/>
      <c r="G129" s="137"/>
      <c r="H129" s="73" t="s">
        <v>17</v>
      </c>
      <c r="I129" s="74"/>
      <c r="J129" s="78"/>
      <c r="K129" s="81"/>
      <c r="L129" s="81"/>
      <c r="M129" s="81"/>
      <c r="N129" s="81"/>
      <c r="O129" s="81"/>
      <c r="P129" s="81"/>
      <c r="Q129" s="81"/>
      <c r="R129" s="137"/>
      <c r="S129" s="141"/>
      <c r="T129" s="139"/>
      <c r="AH129" s="4"/>
      <c r="AJ129" s="87"/>
      <c r="AK129" s="87"/>
      <c r="AL129" s="87"/>
      <c r="AM129" s="87"/>
    </row>
    <row r="130" spans="1:234" ht="18" customHeight="1">
      <c r="A130" s="107" t="s">
        <v>10</v>
      </c>
      <c r="B130" s="142"/>
      <c r="C130" s="143"/>
      <c r="D130" s="143"/>
      <c r="E130" s="143"/>
      <c r="F130" s="143"/>
      <c r="G130" s="119"/>
      <c r="H130" s="84" t="s">
        <v>17</v>
      </c>
      <c r="I130" s="85"/>
      <c r="J130" s="144"/>
      <c r="K130" s="103"/>
      <c r="L130" s="103"/>
      <c r="M130" s="103"/>
      <c r="N130" s="103"/>
      <c r="O130" s="103"/>
      <c r="P130" s="103"/>
      <c r="Q130" s="103"/>
      <c r="R130" s="125"/>
      <c r="S130" s="145"/>
      <c r="T130" s="76"/>
      <c r="AH130" s="4"/>
      <c r="AJ130" s="87"/>
      <c r="AK130" s="87"/>
      <c r="AL130" s="87"/>
      <c r="AM130" s="87"/>
    </row>
    <row r="131" spans="1:234" ht="18" customHeight="1">
      <c r="A131" s="68"/>
      <c r="B131" s="130">
        <v>10</v>
      </c>
      <c r="C131" s="131"/>
      <c r="D131" s="131"/>
      <c r="E131" s="131"/>
      <c r="F131" s="131"/>
      <c r="G131" s="113"/>
      <c r="H131" s="69" t="s">
        <v>17</v>
      </c>
      <c r="I131" s="70"/>
      <c r="J131" s="68"/>
      <c r="K131" s="132"/>
      <c r="L131" s="132"/>
      <c r="M131" s="132"/>
      <c r="N131" s="132"/>
      <c r="O131" s="132"/>
      <c r="P131" s="132"/>
      <c r="Q131" s="132"/>
      <c r="R131" s="150"/>
      <c r="S131" s="146"/>
      <c r="T131" s="76"/>
      <c r="AH131" s="4"/>
      <c r="AJ131" s="87"/>
      <c r="AK131" s="87"/>
      <c r="AL131" s="87"/>
      <c r="AM131" s="87"/>
    </row>
    <row r="132" spans="1:234" ht="18" customHeight="1">
      <c r="A132" s="72"/>
      <c r="B132" s="78"/>
      <c r="C132" s="79"/>
      <c r="D132" s="79"/>
      <c r="E132" s="79"/>
      <c r="F132" s="79"/>
      <c r="G132" s="134"/>
      <c r="H132" s="73" t="s">
        <v>17</v>
      </c>
      <c r="I132" s="74"/>
      <c r="J132" s="72"/>
      <c r="K132" s="81"/>
      <c r="L132" s="81"/>
      <c r="M132" s="81"/>
      <c r="N132" s="81"/>
      <c r="O132" s="81"/>
      <c r="P132" s="81"/>
      <c r="Q132" s="81"/>
      <c r="R132" s="126"/>
      <c r="S132" s="147"/>
      <c r="T132" s="76"/>
      <c r="AH132" s="4"/>
      <c r="AJ132" s="87"/>
      <c r="AK132" s="87"/>
      <c r="AL132" s="87"/>
      <c r="AM132" s="87"/>
    </row>
    <row r="133" spans="1:234" ht="18" customHeight="1">
      <c r="A133" s="72" t="s">
        <v>3</v>
      </c>
      <c r="B133" s="277">
        <f>B75</f>
        <v>0</v>
      </c>
      <c r="C133" s="79"/>
      <c r="D133" s="79"/>
      <c r="E133" s="429">
        <f>D75</f>
        <v>0</v>
      </c>
      <c r="F133" s="429"/>
      <c r="G133" s="137"/>
      <c r="H133" s="73" t="s">
        <v>17</v>
      </c>
      <c r="I133" s="74"/>
      <c r="J133" s="277">
        <f>B77</f>
        <v>0</v>
      </c>
      <c r="K133" s="81"/>
      <c r="L133" s="81"/>
      <c r="M133" s="81"/>
      <c r="N133" s="81"/>
      <c r="O133" s="81"/>
      <c r="P133" s="429">
        <f>D77</f>
        <v>0</v>
      </c>
      <c r="Q133" s="429"/>
      <c r="R133" s="126"/>
      <c r="S133" s="138" t="s">
        <v>4</v>
      </c>
      <c r="T133" s="139"/>
      <c r="AH133" s="4"/>
      <c r="AJ133" s="87"/>
      <c r="AK133" s="87"/>
      <c r="AL133" s="87"/>
      <c r="AM133" s="87"/>
    </row>
    <row r="134" spans="1:234" ht="18" customHeight="1">
      <c r="A134" s="72"/>
      <c r="B134" s="78"/>
      <c r="C134" s="79"/>
      <c r="D134" s="79"/>
      <c r="E134" s="79"/>
      <c r="F134" s="79"/>
      <c r="G134" s="137"/>
      <c r="H134" s="73" t="s">
        <v>17</v>
      </c>
      <c r="I134" s="74"/>
      <c r="J134" s="80"/>
      <c r="K134" s="81"/>
      <c r="L134" s="81"/>
      <c r="M134" s="81"/>
      <c r="N134" s="81"/>
      <c r="O134" s="81"/>
      <c r="P134" s="81"/>
      <c r="Q134" s="81"/>
      <c r="R134" s="137"/>
      <c r="S134" s="151"/>
      <c r="T134" s="139"/>
      <c r="AH134" s="4"/>
      <c r="AJ134" s="87"/>
      <c r="AK134" s="87"/>
      <c r="AL134" s="87"/>
      <c r="AM134" s="87"/>
    </row>
    <row r="135" spans="1:234" ht="18" customHeight="1">
      <c r="A135" s="107" t="s">
        <v>10</v>
      </c>
      <c r="B135" s="142"/>
      <c r="C135" s="143"/>
      <c r="D135" s="143"/>
      <c r="E135" s="143"/>
      <c r="F135" s="143"/>
      <c r="G135" s="119"/>
      <c r="H135" s="84" t="s">
        <v>17</v>
      </c>
      <c r="I135" s="85"/>
      <c r="J135" s="144"/>
      <c r="K135" s="103"/>
      <c r="L135" s="103"/>
      <c r="M135" s="103"/>
      <c r="N135" s="103"/>
      <c r="O135" s="103"/>
      <c r="P135" s="103"/>
      <c r="Q135" s="103"/>
      <c r="R135" s="125"/>
      <c r="S135" s="152"/>
      <c r="T135" s="76"/>
      <c r="AH135" s="4"/>
      <c r="AJ135" s="87"/>
      <c r="AK135" s="87"/>
      <c r="AL135" s="87"/>
      <c r="AM135" s="87"/>
    </row>
    <row r="139" spans="1:234" s="12" customFormat="1">
      <c r="A139" s="87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6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</row>
  </sheetData>
  <mergeCells count="40">
    <mergeCell ref="E128:F128"/>
    <mergeCell ref="P128:Q128"/>
    <mergeCell ref="E133:F133"/>
    <mergeCell ref="P133:Q133"/>
    <mergeCell ref="E111:F111"/>
    <mergeCell ref="P111:Q111"/>
    <mergeCell ref="E116:F116"/>
    <mergeCell ref="P116:Q116"/>
    <mergeCell ref="E123:F123"/>
    <mergeCell ref="P123:Q123"/>
    <mergeCell ref="E96:F96"/>
    <mergeCell ref="P96:Q96"/>
    <mergeCell ref="E101:F101"/>
    <mergeCell ref="P101:Q101"/>
    <mergeCell ref="E106:F106"/>
    <mergeCell ref="P106:Q106"/>
    <mergeCell ref="E65:F65"/>
    <mergeCell ref="P65:Q65"/>
    <mergeCell ref="E86:F86"/>
    <mergeCell ref="P86:Q86"/>
    <mergeCell ref="E91:F91"/>
    <mergeCell ref="P91:Q91"/>
    <mergeCell ref="E48:F48"/>
    <mergeCell ref="P48:Q48"/>
    <mergeCell ref="E55:F55"/>
    <mergeCell ref="P55:Q55"/>
    <mergeCell ref="E60:F60"/>
    <mergeCell ref="P60:Q60"/>
    <mergeCell ref="E33:F33"/>
    <mergeCell ref="P33:Q33"/>
    <mergeCell ref="E38:F38"/>
    <mergeCell ref="P38:Q38"/>
    <mergeCell ref="E43:F43"/>
    <mergeCell ref="P43:Q43"/>
    <mergeCell ref="E18:F18"/>
    <mergeCell ref="P18:Q18"/>
    <mergeCell ref="E23:F23"/>
    <mergeCell ref="P23:Q23"/>
    <mergeCell ref="E28:F28"/>
    <mergeCell ref="P28:Q28"/>
  </mergeCells>
  <printOptions horizontalCentered="1"/>
  <pageMargins left="0.5" right="0.5" top="1" bottom="0.5" header="0.5" footer="0.5"/>
  <pageSetup scale="93" fitToHeight="0" orientation="portrait" horizontalDpi="4294967292" verticalDpi="4294967292"/>
  <headerFooter>
    <oddHeader>&amp;C&amp;"Geneva,Bold"&amp;14&amp;K000000Atlanta Giant Round Robin</oddHeader>
  </headerFooter>
  <rowBreaks count="3" manualBreakCount="3">
    <brk id="51" max="16383" man="1"/>
    <brk id="81" max="16383" man="1"/>
    <brk id="119" max="16383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46"/>
  <sheetViews>
    <sheetView showGridLines="0" showZeros="0" topLeftCell="A11" zoomScale="125" workbookViewId="0">
      <selection activeCell="Q29" sqref="Q29"/>
    </sheetView>
  </sheetViews>
  <sheetFormatPr baseColWidth="10" defaultColWidth="11.42578125" defaultRowHeight="15" x14ac:dyDescent="0"/>
  <cols>
    <col min="1" max="1" width="3" style="1" customWidth="1"/>
    <col min="2" max="2" width="13" style="1" customWidth="1"/>
    <col min="3" max="3" width="3.85546875" style="1" customWidth="1"/>
    <col min="4" max="4" width="5" style="1" customWidth="1"/>
    <col min="5" max="19" width="3.5703125" style="1" customWidth="1"/>
    <col min="20" max="29" width="2" style="1" hidden="1" customWidth="1"/>
    <col min="30" max="34" width="3.7109375" style="1" customWidth="1"/>
    <col min="35" max="35" width="15" style="1" customWidth="1"/>
    <col min="36" max="36" width="4.28515625" style="1" customWidth="1"/>
    <col min="37" max="37" width="6.140625" style="1" customWidth="1"/>
    <col min="38" max="38" width="3" style="1" customWidth="1"/>
    <col min="39" max="44" width="4.28515625" style="66" customWidth="1"/>
    <col min="45" max="45" width="3.7109375" style="1" customWidth="1"/>
    <col min="46" max="46" width="3.42578125" style="1" customWidth="1"/>
    <col min="47" max="16384" width="11.42578125" style="1"/>
  </cols>
  <sheetData>
    <row r="1" spans="1:38" ht="23" customHeight="1">
      <c r="B1" s="121" t="s">
        <v>12</v>
      </c>
      <c r="C1" s="153"/>
      <c r="D1" s="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430" t="str">
        <f>[21]Results!$AJ$1</f>
        <v>Date</v>
      </c>
      <c r="AF1" s="430"/>
      <c r="AG1" s="430"/>
    </row>
    <row r="2" spans="1:38">
      <c r="B2" s="154"/>
      <c r="C2" s="154"/>
      <c r="D2" s="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>
      <c r="B3" s="5" t="s">
        <v>1</v>
      </c>
      <c r="C3" s="5"/>
      <c r="D3" s="7">
        <v>1</v>
      </c>
      <c r="E3" s="65"/>
      <c r="F3" s="66" t="s">
        <v>2</v>
      </c>
      <c r="G3" s="65"/>
      <c r="H3" s="65"/>
      <c r="I3" s="66" t="s">
        <v>3</v>
      </c>
      <c r="J3" s="155"/>
      <c r="K3" s="65"/>
      <c r="L3" s="66" t="s">
        <v>4</v>
      </c>
      <c r="M3" s="155"/>
      <c r="N3" s="65"/>
      <c r="O3" s="66" t="s">
        <v>5</v>
      </c>
      <c r="P3" s="155" t="s">
        <v>10</v>
      </c>
      <c r="Q3" s="155"/>
      <c r="R3" s="99" t="s">
        <v>14</v>
      </c>
      <c r="S3" s="155" t="s">
        <v>10</v>
      </c>
      <c r="T3" s="8" t="s">
        <v>2</v>
      </c>
      <c r="U3" s="156"/>
      <c r="V3" s="8" t="s">
        <v>3</v>
      </c>
      <c r="W3" s="156"/>
      <c r="X3" s="8" t="s">
        <v>4</v>
      </c>
      <c r="Y3" s="156"/>
      <c r="Z3" s="8" t="s">
        <v>5</v>
      </c>
      <c r="AA3" s="156"/>
      <c r="AB3" s="8" t="s">
        <v>14</v>
      </c>
      <c r="AC3" s="156"/>
      <c r="AD3" s="64" t="s">
        <v>6</v>
      </c>
      <c r="AE3" s="157" t="s">
        <v>7</v>
      </c>
      <c r="AF3" s="158" t="s">
        <v>8</v>
      </c>
      <c r="AG3" s="64" t="s">
        <v>15</v>
      </c>
      <c r="AH3" s="99"/>
      <c r="AI3" s="99"/>
      <c r="AJ3" s="99"/>
    </row>
    <row r="4" spans="1:38" ht="17" customHeight="1">
      <c r="B4" s="47"/>
      <c r="C4" s="25"/>
      <c r="D4" s="106"/>
      <c r="E4" s="159"/>
      <c r="F4" s="160"/>
      <c r="G4" s="160"/>
      <c r="H4" s="19"/>
      <c r="I4" s="20"/>
      <c r="J4" s="21"/>
      <c r="K4" s="19"/>
      <c r="L4" s="20"/>
      <c r="M4" s="21"/>
      <c r="N4" s="19"/>
      <c r="O4" s="20"/>
      <c r="P4" s="21"/>
      <c r="Q4" s="19"/>
      <c r="R4" s="20"/>
      <c r="S4" s="21"/>
      <c r="T4" s="23"/>
      <c r="U4" s="24"/>
      <c r="V4" s="25"/>
      <c r="W4" s="26"/>
      <c r="X4" s="25"/>
      <c r="Y4" s="26"/>
      <c r="Z4" s="25"/>
      <c r="AA4" s="26"/>
      <c r="AB4" s="25"/>
      <c r="AC4" s="26"/>
      <c r="AD4" s="27"/>
      <c r="AE4" s="47"/>
      <c r="AF4" s="45"/>
      <c r="AG4" s="161"/>
      <c r="AH4" s="97"/>
      <c r="AI4" s="97">
        <f t="shared" ref="AI4:AI13" si="0">B4</f>
        <v>0</v>
      </c>
      <c r="AJ4" s="97"/>
      <c r="AK4" s="97">
        <f t="shared" ref="AK4:AK13" si="1">D4</f>
        <v>0</v>
      </c>
      <c r="AL4" s="97"/>
    </row>
    <row r="5" spans="1:38" ht="17" customHeight="1">
      <c r="A5" s="30" t="s">
        <v>2</v>
      </c>
      <c r="B5" s="162"/>
      <c r="C5" s="94"/>
      <c r="D5" s="95"/>
      <c r="E5" s="163"/>
      <c r="F5" s="164"/>
      <c r="G5" s="164"/>
      <c r="H5" s="36"/>
      <c r="I5" s="37"/>
      <c r="J5" s="37"/>
      <c r="K5" s="36"/>
      <c r="L5" s="37"/>
      <c r="M5" s="37"/>
      <c r="N5" s="36"/>
      <c r="O5" s="37"/>
      <c r="P5" s="37"/>
      <c r="Q5" s="36"/>
      <c r="R5" s="37"/>
      <c r="S5" s="37"/>
      <c r="T5" s="39"/>
      <c r="U5" s="40"/>
      <c r="V5" s="41"/>
      <c r="W5" s="30"/>
      <c r="X5" s="41"/>
      <c r="Y5" s="30"/>
      <c r="Z5" s="41"/>
      <c r="AA5" s="30"/>
      <c r="AB5" s="41"/>
      <c r="AC5" s="30"/>
      <c r="AD5" s="42"/>
      <c r="AE5" s="51"/>
      <c r="AF5" s="30"/>
      <c r="AG5" s="62"/>
      <c r="AH5" s="97"/>
      <c r="AI5" s="97">
        <f t="shared" si="0"/>
        <v>0</v>
      </c>
      <c r="AJ5" s="97"/>
      <c r="AK5" s="97">
        <f t="shared" si="1"/>
        <v>0</v>
      </c>
      <c r="AL5" s="97"/>
    </row>
    <row r="6" spans="1:38" ht="17" customHeight="1">
      <c r="A6" s="45"/>
      <c r="B6" s="47"/>
      <c r="C6" s="25"/>
      <c r="D6" s="106"/>
      <c r="E6" s="19"/>
      <c r="F6" s="20"/>
      <c r="G6" s="46"/>
      <c r="H6" s="159"/>
      <c r="I6" s="160"/>
      <c r="J6" s="160"/>
      <c r="K6" s="19"/>
      <c r="L6" s="20"/>
      <c r="M6" s="21"/>
      <c r="N6" s="19"/>
      <c r="O6" s="20"/>
      <c r="P6" s="21"/>
      <c r="Q6" s="19"/>
      <c r="R6" s="20"/>
      <c r="S6" s="21"/>
      <c r="T6" s="47"/>
      <c r="U6" s="26"/>
      <c r="V6" s="23"/>
      <c r="W6" s="24"/>
      <c r="X6" s="25"/>
      <c r="Y6" s="26"/>
      <c r="Z6" s="25"/>
      <c r="AA6" s="26"/>
      <c r="AB6" s="25"/>
      <c r="AC6" s="26"/>
      <c r="AD6" s="27"/>
      <c r="AE6" s="127"/>
      <c r="AF6" s="45"/>
      <c r="AG6" s="26"/>
      <c r="AH6" s="97"/>
      <c r="AI6" s="97">
        <f t="shared" si="0"/>
        <v>0</v>
      </c>
      <c r="AJ6" s="97"/>
      <c r="AK6" s="97">
        <f t="shared" si="1"/>
        <v>0</v>
      </c>
      <c r="AL6" s="97"/>
    </row>
    <row r="7" spans="1:38" ht="17" customHeight="1">
      <c r="A7" s="30" t="s">
        <v>3</v>
      </c>
      <c r="B7" s="162"/>
      <c r="C7" s="94"/>
      <c r="D7" s="95"/>
      <c r="E7" s="49"/>
      <c r="F7" s="50"/>
      <c r="G7" s="26"/>
      <c r="H7" s="163"/>
      <c r="I7" s="164"/>
      <c r="J7" s="164"/>
      <c r="K7" s="36"/>
      <c r="L7" s="37"/>
      <c r="M7" s="37"/>
      <c r="N7" s="36"/>
      <c r="O7" s="37"/>
      <c r="P7" s="37"/>
      <c r="Q7" s="36"/>
      <c r="R7" s="37"/>
      <c r="S7" s="37"/>
      <c r="T7" s="51"/>
      <c r="U7" s="30"/>
      <c r="V7" s="39"/>
      <c r="W7" s="40"/>
      <c r="X7" s="41"/>
      <c r="Y7" s="30"/>
      <c r="Z7" s="41"/>
      <c r="AA7" s="30"/>
      <c r="AB7" s="41"/>
      <c r="AC7" s="30"/>
      <c r="AD7" s="42"/>
      <c r="AE7" s="51"/>
      <c r="AF7" s="30"/>
      <c r="AG7" s="165"/>
      <c r="AH7" s="97"/>
      <c r="AI7" s="97">
        <f t="shared" si="0"/>
        <v>0</v>
      </c>
      <c r="AJ7" s="97"/>
      <c r="AK7" s="97">
        <f t="shared" si="1"/>
        <v>0</v>
      </c>
      <c r="AL7" s="97"/>
    </row>
    <row r="8" spans="1:38" ht="17" customHeight="1">
      <c r="A8" s="45"/>
      <c r="B8" s="47"/>
      <c r="C8" s="25"/>
      <c r="D8" s="106"/>
      <c r="E8" s="19"/>
      <c r="F8" s="20"/>
      <c r="G8" s="46"/>
      <c r="H8" s="19"/>
      <c r="I8" s="20"/>
      <c r="J8" s="46"/>
      <c r="K8" s="159"/>
      <c r="L8" s="160"/>
      <c r="M8" s="160"/>
      <c r="N8" s="19"/>
      <c r="O8" s="20"/>
      <c r="P8" s="21"/>
      <c r="Q8" s="19"/>
      <c r="R8" s="20"/>
      <c r="S8" s="21"/>
      <c r="T8" s="47"/>
      <c r="U8" s="26"/>
      <c r="V8" s="25"/>
      <c r="W8" s="26"/>
      <c r="X8" s="23"/>
      <c r="Y8" s="24"/>
      <c r="Z8" s="25"/>
      <c r="AA8" s="26"/>
      <c r="AB8" s="25"/>
      <c r="AC8" s="26"/>
      <c r="AD8" s="27"/>
      <c r="AE8" s="49"/>
      <c r="AF8" s="26"/>
      <c r="AG8" s="26"/>
      <c r="AH8" s="97"/>
      <c r="AI8" s="97">
        <f t="shared" si="0"/>
        <v>0</v>
      </c>
      <c r="AJ8" s="97"/>
      <c r="AK8" s="97">
        <f t="shared" si="1"/>
        <v>0</v>
      </c>
      <c r="AL8" s="97"/>
    </row>
    <row r="9" spans="1:38" ht="17" customHeight="1">
      <c r="A9" s="30" t="s">
        <v>4</v>
      </c>
      <c r="B9" s="162"/>
      <c r="C9" s="94"/>
      <c r="D9" s="95"/>
      <c r="E9" s="49"/>
      <c r="F9" s="50"/>
      <c r="G9" s="26"/>
      <c r="H9" s="49"/>
      <c r="I9" s="50"/>
      <c r="J9" s="26"/>
      <c r="K9" s="163"/>
      <c r="L9" s="164"/>
      <c r="M9" s="164"/>
      <c r="N9" s="36"/>
      <c r="O9" s="37"/>
      <c r="P9" s="37"/>
      <c r="Q9" s="36"/>
      <c r="R9" s="37"/>
      <c r="S9" s="37"/>
      <c r="T9" s="51"/>
      <c r="U9" s="30"/>
      <c r="V9" s="41"/>
      <c r="W9" s="30"/>
      <c r="X9" s="39"/>
      <c r="Y9" s="40"/>
      <c r="Z9" s="41"/>
      <c r="AA9" s="30"/>
      <c r="AB9" s="41"/>
      <c r="AC9" s="30"/>
      <c r="AD9" s="42"/>
      <c r="AE9" s="166"/>
      <c r="AF9" s="167"/>
      <c r="AG9" s="165"/>
      <c r="AH9" s="97"/>
      <c r="AI9" s="97">
        <f t="shared" si="0"/>
        <v>0</v>
      </c>
      <c r="AJ9" s="97"/>
      <c r="AK9" s="97">
        <f t="shared" si="1"/>
        <v>0</v>
      </c>
      <c r="AL9" s="97"/>
    </row>
    <row r="10" spans="1:38" ht="17" customHeight="1">
      <c r="A10" s="45"/>
      <c r="B10" s="47"/>
      <c r="C10" s="25"/>
      <c r="D10" s="106"/>
      <c r="E10" s="19"/>
      <c r="F10" s="20"/>
      <c r="G10" s="52"/>
      <c r="H10" s="19"/>
      <c r="I10" s="20"/>
      <c r="J10" s="46"/>
      <c r="K10" s="19"/>
      <c r="L10" s="20"/>
      <c r="M10" s="46"/>
      <c r="N10" s="159"/>
      <c r="O10" s="160"/>
      <c r="P10" s="160"/>
      <c r="Q10" s="19"/>
      <c r="R10" s="20"/>
      <c r="S10" s="21"/>
      <c r="T10" s="47"/>
      <c r="U10" s="26"/>
      <c r="V10" s="25"/>
      <c r="W10" s="26"/>
      <c r="X10" s="25"/>
      <c r="Y10" s="26"/>
      <c r="Z10" s="23"/>
      <c r="AA10" s="24"/>
      <c r="AB10" s="25"/>
      <c r="AC10" s="26"/>
      <c r="AD10" s="27"/>
      <c r="AE10" s="49"/>
      <c r="AF10" s="26"/>
      <c r="AG10" s="26"/>
      <c r="AH10" s="97"/>
      <c r="AI10" s="97">
        <f t="shared" si="0"/>
        <v>0</v>
      </c>
      <c r="AJ10" s="97"/>
      <c r="AK10" s="97">
        <f t="shared" si="1"/>
        <v>0</v>
      </c>
      <c r="AL10" s="97"/>
    </row>
    <row r="11" spans="1:38" ht="17" customHeight="1">
      <c r="A11" s="30" t="s">
        <v>5</v>
      </c>
      <c r="B11" s="162"/>
      <c r="C11" s="94"/>
      <c r="D11" s="95"/>
      <c r="E11" s="58"/>
      <c r="F11" s="59"/>
      <c r="G11" s="60"/>
      <c r="H11" s="49"/>
      <c r="I11" s="50"/>
      <c r="J11" s="26"/>
      <c r="K11" s="49"/>
      <c r="L11" s="50"/>
      <c r="M11" s="26"/>
      <c r="N11" s="163"/>
      <c r="O11" s="164"/>
      <c r="P11" s="164"/>
      <c r="Q11" s="36"/>
      <c r="R11" s="37"/>
      <c r="S11" s="37"/>
      <c r="T11" s="51"/>
      <c r="U11" s="30"/>
      <c r="V11" s="41"/>
      <c r="W11" s="30"/>
      <c r="X11" s="41"/>
      <c r="Y11" s="30"/>
      <c r="Z11" s="39"/>
      <c r="AA11" s="40"/>
      <c r="AB11" s="41"/>
      <c r="AC11" s="30"/>
      <c r="AD11" s="42"/>
      <c r="AE11" s="166"/>
      <c r="AF11" s="167"/>
      <c r="AG11" s="165"/>
      <c r="AH11" s="97"/>
      <c r="AI11" s="97">
        <f t="shared" si="0"/>
        <v>0</v>
      </c>
      <c r="AJ11" s="97"/>
      <c r="AK11" s="97">
        <f t="shared" si="1"/>
        <v>0</v>
      </c>
      <c r="AL11" s="97"/>
    </row>
    <row r="12" spans="1:38" ht="17" customHeight="1">
      <c r="A12" s="45"/>
      <c r="B12" s="47"/>
      <c r="C12" s="25"/>
      <c r="D12" s="106"/>
      <c r="E12" s="19"/>
      <c r="F12" s="20"/>
      <c r="G12" s="46"/>
      <c r="H12" s="19"/>
      <c r="I12" s="20"/>
      <c r="J12" s="52"/>
      <c r="K12" s="19"/>
      <c r="L12" s="20"/>
      <c r="M12" s="46"/>
      <c r="N12" s="19"/>
      <c r="O12" s="20"/>
      <c r="P12" s="46"/>
      <c r="Q12" s="159"/>
      <c r="R12" s="160"/>
      <c r="S12" s="160"/>
      <c r="T12" s="47"/>
      <c r="U12" s="26"/>
      <c r="V12" s="25"/>
      <c r="W12" s="26"/>
      <c r="X12" s="25"/>
      <c r="Y12" s="26"/>
      <c r="Z12" s="25"/>
      <c r="AA12" s="26"/>
      <c r="AB12" s="23"/>
      <c r="AC12" s="24"/>
      <c r="AD12" s="27"/>
      <c r="AE12" s="49"/>
      <c r="AF12" s="26"/>
      <c r="AG12" s="26"/>
      <c r="AH12" s="97"/>
      <c r="AI12" s="97">
        <f t="shared" si="0"/>
        <v>0</v>
      </c>
      <c r="AJ12" s="97"/>
      <c r="AK12" s="97">
        <f t="shared" si="1"/>
        <v>0</v>
      </c>
      <c r="AL12" s="97"/>
    </row>
    <row r="13" spans="1:38" ht="17" customHeight="1">
      <c r="A13" s="30" t="s">
        <v>14</v>
      </c>
      <c r="B13" s="162"/>
      <c r="C13" s="94"/>
      <c r="D13" s="95"/>
      <c r="E13" s="61"/>
      <c r="F13" s="59"/>
      <c r="G13" s="62"/>
      <c r="H13" s="58"/>
      <c r="I13" s="59"/>
      <c r="J13" s="60"/>
      <c r="K13" s="61"/>
      <c r="L13" s="59"/>
      <c r="M13" s="62"/>
      <c r="N13" s="61"/>
      <c r="O13" s="59"/>
      <c r="P13" s="62"/>
      <c r="Q13" s="163"/>
      <c r="R13" s="164"/>
      <c r="S13" s="164"/>
      <c r="T13" s="51"/>
      <c r="U13" s="30"/>
      <c r="V13" s="41"/>
      <c r="W13" s="30"/>
      <c r="X13" s="41"/>
      <c r="Y13" s="30"/>
      <c r="Z13" s="41"/>
      <c r="AA13" s="30"/>
      <c r="AB13" s="39"/>
      <c r="AC13" s="40"/>
      <c r="AD13" s="42"/>
      <c r="AE13" s="166"/>
      <c r="AF13" s="167"/>
      <c r="AG13" s="165"/>
      <c r="AH13" s="97"/>
      <c r="AI13" s="97">
        <f t="shared" si="0"/>
        <v>0</v>
      </c>
      <c r="AJ13" s="97"/>
      <c r="AK13" s="97">
        <f t="shared" si="1"/>
        <v>0</v>
      </c>
      <c r="AL13" s="97"/>
    </row>
    <row r="15" spans="1:38">
      <c r="B15" s="154"/>
      <c r="C15" s="154"/>
      <c r="D15" s="7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1:38">
      <c r="B16" s="5" t="s">
        <v>1</v>
      </c>
      <c r="C16" s="5"/>
      <c r="D16" s="7">
        <v>2</v>
      </c>
      <c r="E16" s="65"/>
      <c r="F16" s="66" t="s">
        <v>2</v>
      </c>
      <c r="G16" s="65"/>
      <c r="H16" s="65"/>
      <c r="I16" s="66" t="s">
        <v>3</v>
      </c>
      <c r="J16" s="155"/>
      <c r="K16" s="65"/>
      <c r="L16" s="66" t="s">
        <v>4</v>
      </c>
      <c r="M16" s="155"/>
      <c r="N16" s="65"/>
      <c r="O16" s="66" t="s">
        <v>5</v>
      </c>
      <c r="P16" s="155" t="s">
        <v>10</v>
      </c>
      <c r="Q16" s="155"/>
      <c r="R16" s="99" t="s">
        <v>14</v>
      </c>
      <c r="S16" s="155" t="s">
        <v>10</v>
      </c>
      <c r="T16" s="8" t="s">
        <v>2</v>
      </c>
      <c r="U16" s="156"/>
      <c r="V16" s="8" t="s">
        <v>3</v>
      </c>
      <c r="W16" s="156"/>
      <c r="X16" s="8" t="s">
        <v>4</v>
      </c>
      <c r="Y16" s="156"/>
      <c r="Z16" s="8" t="s">
        <v>5</v>
      </c>
      <c r="AA16" s="156"/>
      <c r="AB16" s="8" t="s">
        <v>14</v>
      </c>
      <c r="AC16" s="156"/>
      <c r="AD16" s="64" t="s">
        <v>6</v>
      </c>
      <c r="AE16" s="157" t="s">
        <v>7</v>
      </c>
      <c r="AF16" s="158" t="s">
        <v>8</v>
      </c>
      <c r="AG16" s="64" t="s">
        <v>15</v>
      </c>
      <c r="AH16" s="99"/>
      <c r="AI16" s="99"/>
      <c r="AJ16" s="99"/>
    </row>
    <row r="17" spans="1:38" ht="17" customHeight="1">
      <c r="B17" s="47"/>
      <c r="C17" s="25"/>
      <c r="D17" s="106"/>
      <c r="E17" s="159"/>
      <c r="F17" s="160"/>
      <c r="G17" s="160"/>
      <c r="H17" s="19"/>
      <c r="I17" s="20"/>
      <c r="J17" s="21"/>
      <c r="K17" s="19"/>
      <c r="L17" s="20"/>
      <c r="M17" s="21"/>
      <c r="N17" s="19"/>
      <c r="O17" s="20"/>
      <c r="P17" s="21"/>
      <c r="Q17" s="19"/>
      <c r="R17" s="20"/>
      <c r="S17" s="21"/>
      <c r="T17" s="23"/>
      <c r="U17" s="24"/>
      <c r="V17" s="25"/>
      <c r="W17" s="26"/>
      <c r="X17" s="25"/>
      <c r="Y17" s="26"/>
      <c r="Z17" s="25"/>
      <c r="AA17" s="26"/>
      <c r="AB17" s="25"/>
      <c r="AC17" s="26"/>
      <c r="AD17" s="27"/>
      <c r="AE17" s="47"/>
      <c r="AF17" s="45"/>
      <c r="AG17" s="161"/>
      <c r="AH17" s="97"/>
      <c r="AI17" s="97">
        <f t="shared" ref="AI17:AI26" si="2">B17</f>
        <v>0</v>
      </c>
      <c r="AJ17" s="97"/>
      <c r="AK17" s="97">
        <f t="shared" ref="AK17:AK26" si="3">D17</f>
        <v>0</v>
      </c>
      <c r="AL17" s="97"/>
    </row>
    <row r="18" spans="1:38" ht="17" customHeight="1">
      <c r="A18" s="30" t="s">
        <v>2</v>
      </c>
      <c r="B18" s="162"/>
      <c r="C18" s="94"/>
      <c r="D18" s="95"/>
      <c r="E18" s="163"/>
      <c r="F18" s="164"/>
      <c r="G18" s="164"/>
      <c r="H18" s="36"/>
      <c r="I18" s="37"/>
      <c r="J18" s="37"/>
      <c r="K18" s="36"/>
      <c r="L18" s="37"/>
      <c r="M18" s="37"/>
      <c r="N18" s="36"/>
      <c r="O18" s="37"/>
      <c r="P18" s="37"/>
      <c r="Q18" s="36"/>
      <c r="R18" s="37"/>
      <c r="S18" s="37"/>
      <c r="T18" s="39"/>
      <c r="U18" s="40"/>
      <c r="V18" s="41"/>
      <c r="W18" s="30"/>
      <c r="X18" s="41"/>
      <c r="Y18" s="30"/>
      <c r="Z18" s="41"/>
      <c r="AA18" s="30"/>
      <c r="AB18" s="41"/>
      <c r="AC18" s="30"/>
      <c r="AD18" s="42"/>
      <c r="AE18" s="51"/>
      <c r="AF18" s="30"/>
      <c r="AG18" s="62"/>
      <c r="AH18" s="97"/>
      <c r="AI18" s="97">
        <f t="shared" si="2"/>
        <v>0</v>
      </c>
      <c r="AJ18" s="97"/>
      <c r="AK18" s="97">
        <f t="shared" si="3"/>
        <v>0</v>
      </c>
      <c r="AL18" s="97"/>
    </row>
    <row r="19" spans="1:38" ht="17" customHeight="1">
      <c r="A19" s="45"/>
      <c r="B19" s="47"/>
      <c r="C19" s="25"/>
      <c r="D19" s="106"/>
      <c r="E19" s="19"/>
      <c r="F19" s="20"/>
      <c r="G19" s="46"/>
      <c r="H19" s="159"/>
      <c r="I19" s="160"/>
      <c r="J19" s="160"/>
      <c r="K19" s="19"/>
      <c r="L19" s="20"/>
      <c r="M19" s="21"/>
      <c r="N19" s="19"/>
      <c r="O19" s="20"/>
      <c r="P19" s="21"/>
      <c r="Q19" s="19"/>
      <c r="R19" s="20"/>
      <c r="S19" s="21"/>
      <c r="T19" s="47"/>
      <c r="U19" s="26"/>
      <c r="V19" s="23"/>
      <c r="W19" s="24"/>
      <c r="X19" s="25"/>
      <c r="Y19" s="26"/>
      <c r="Z19" s="25"/>
      <c r="AA19" s="26"/>
      <c r="AB19" s="25"/>
      <c r="AC19" s="26"/>
      <c r="AD19" s="27"/>
      <c r="AE19" s="127"/>
      <c r="AF19" s="45"/>
      <c r="AG19" s="26"/>
      <c r="AH19" s="97"/>
      <c r="AI19" s="97">
        <f t="shared" si="2"/>
        <v>0</v>
      </c>
      <c r="AJ19" s="97"/>
      <c r="AK19" s="97">
        <f t="shared" si="3"/>
        <v>0</v>
      </c>
      <c r="AL19" s="97"/>
    </row>
    <row r="20" spans="1:38" ht="17" customHeight="1">
      <c r="A20" s="30" t="s">
        <v>3</v>
      </c>
      <c r="B20" s="162"/>
      <c r="C20" s="94"/>
      <c r="D20" s="95"/>
      <c r="E20" s="49"/>
      <c r="F20" s="50"/>
      <c r="G20" s="26"/>
      <c r="H20" s="163"/>
      <c r="I20" s="164"/>
      <c r="J20" s="164"/>
      <c r="K20" s="36"/>
      <c r="L20" s="37"/>
      <c r="M20" s="37"/>
      <c r="N20" s="36"/>
      <c r="O20" s="37"/>
      <c r="P20" s="37"/>
      <c r="Q20" s="36"/>
      <c r="R20" s="37"/>
      <c r="S20" s="37"/>
      <c r="T20" s="51"/>
      <c r="U20" s="30"/>
      <c r="V20" s="39"/>
      <c r="W20" s="40"/>
      <c r="X20" s="41"/>
      <c r="Y20" s="30"/>
      <c r="Z20" s="41"/>
      <c r="AA20" s="30"/>
      <c r="AB20" s="41"/>
      <c r="AC20" s="30"/>
      <c r="AD20" s="42"/>
      <c r="AE20" s="51"/>
      <c r="AF20" s="30"/>
      <c r="AG20" s="165"/>
      <c r="AH20" s="97"/>
      <c r="AI20" s="97">
        <f t="shared" si="2"/>
        <v>0</v>
      </c>
      <c r="AJ20" s="97"/>
      <c r="AK20" s="97">
        <f t="shared" si="3"/>
        <v>0</v>
      </c>
      <c r="AL20" s="97"/>
    </row>
    <row r="21" spans="1:38" ht="17" customHeight="1">
      <c r="A21" s="45"/>
      <c r="B21" s="47"/>
      <c r="C21" s="25"/>
      <c r="D21" s="106"/>
      <c r="E21" s="19"/>
      <c r="F21" s="20"/>
      <c r="G21" s="46"/>
      <c r="H21" s="19"/>
      <c r="I21" s="20"/>
      <c r="J21" s="46"/>
      <c r="K21" s="159"/>
      <c r="L21" s="160"/>
      <c r="M21" s="160"/>
      <c r="N21" s="19"/>
      <c r="O21" s="20"/>
      <c r="P21" s="21"/>
      <c r="Q21" s="19"/>
      <c r="R21" s="20"/>
      <c r="S21" s="21"/>
      <c r="T21" s="47"/>
      <c r="U21" s="26"/>
      <c r="V21" s="25"/>
      <c r="W21" s="26"/>
      <c r="X21" s="23"/>
      <c r="Y21" s="24"/>
      <c r="Z21" s="25"/>
      <c r="AA21" s="26"/>
      <c r="AB21" s="25"/>
      <c r="AC21" s="26"/>
      <c r="AD21" s="27"/>
      <c r="AE21" s="127"/>
      <c r="AF21" s="45"/>
      <c r="AG21" s="26"/>
      <c r="AH21" s="97"/>
      <c r="AI21" s="97">
        <f t="shared" si="2"/>
        <v>0</v>
      </c>
      <c r="AJ21" s="97"/>
      <c r="AK21" s="97">
        <f t="shared" si="3"/>
        <v>0</v>
      </c>
      <c r="AL21" s="97"/>
    </row>
    <row r="22" spans="1:38" ht="17" customHeight="1">
      <c r="A22" s="30" t="s">
        <v>4</v>
      </c>
      <c r="B22" s="162"/>
      <c r="C22" s="94"/>
      <c r="D22" s="95"/>
      <c r="E22" s="49"/>
      <c r="F22" s="50"/>
      <c r="G22" s="26"/>
      <c r="H22" s="49"/>
      <c r="I22" s="50"/>
      <c r="J22" s="26"/>
      <c r="K22" s="163"/>
      <c r="L22" s="164"/>
      <c r="M22" s="164"/>
      <c r="N22" s="36"/>
      <c r="O22" s="37"/>
      <c r="P22" s="37"/>
      <c r="Q22" s="36"/>
      <c r="R22" s="37"/>
      <c r="S22" s="37"/>
      <c r="T22" s="51"/>
      <c r="U22" s="30"/>
      <c r="V22" s="41"/>
      <c r="W22" s="30"/>
      <c r="X22" s="39"/>
      <c r="Y22" s="40"/>
      <c r="Z22" s="41"/>
      <c r="AA22" s="30"/>
      <c r="AB22" s="41"/>
      <c r="AC22" s="30"/>
      <c r="AD22" s="42"/>
      <c r="AE22" s="51"/>
      <c r="AF22" s="30"/>
      <c r="AG22" s="165"/>
      <c r="AH22" s="97"/>
      <c r="AI22" s="97">
        <f t="shared" si="2"/>
        <v>0</v>
      </c>
      <c r="AJ22" s="97"/>
      <c r="AK22" s="97">
        <f t="shared" si="3"/>
        <v>0</v>
      </c>
      <c r="AL22" s="97"/>
    </row>
    <row r="23" spans="1:38" ht="17" customHeight="1">
      <c r="A23" s="45"/>
      <c r="B23" s="47"/>
      <c r="C23" s="25"/>
      <c r="D23" s="106"/>
      <c r="E23" s="19"/>
      <c r="F23" s="20"/>
      <c r="G23" s="52"/>
      <c r="H23" s="19"/>
      <c r="I23" s="20"/>
      <c r="J23" s="46"/>
      <c r="K23" s="19"/>
      <c r="L23" s="20"/>
      <c r="M23" s="46"/>
      <c r="N23" s="159"/>
      <c r="O23" s="160"/>
      <c r="P23" s="160"/>
      <c r="Q23" s="19"/>
      <c r="R23" s="20"/>
      <c r="S23" s="21"/>
      <c r="T23" s="47"/>
      <c r="U23" s="26"/>
      <c r="V23" s="25"/>
      <c r="W23" s="26"/>
      <c r="X23" s="25"/>
      <c r="Y23" s="26"/>
      <c r="Z23" s="23"/>
      <c r="AA23" s="24"/>
      <c r="AB23" s="25"/>
      <c r="AC23" s="26"/>
      <c r="AD23" s="27"/>
      <c r="AE23" s="127"/>
      <c r="AF23" s="45"/>
      <c r="AG23" s="26"/>
      <c r="AH23" s="97"/>
      <c r="AI23" s="97">
        <f t="shared" si="2"/>
        <v>0</v>
      </c>
      <c r="AJ23" s="97"/>
      <c r="AK23" s="97">
        <f t="shared" si="3"/>
        <v>0</v>
      </c>
      <c r="AL23" s="97"/>
    </row>
    <row r="24" spans="1:38" ht="17" customHeight="1">
      <c r="A24" s="30" t="s">
        <v>5</v>
      </c>
      <c r="B24" s="162"/>
      <c r="C24" s="94"/>
      <c r="D24" s="95"/>
      <c r="E24" s="58"/>
      <c r="F24" s="59"/>
      <c r="G24" s="60"/>
      <c r="H24" s="49"/>
      <c r="I24" s="50"/>
      <c r="J24" s="26"/>
      <c r="K24" s="49"/>
      <c r="L24" s="50"/>
      <c r="M24" s="26"/>
      <c r="N24" s="163"/>
      <c r="O24" s="164"/>
      <c r="P24" s="164"/>
      <c r="Q24" s="36"/>
      <c r="R24" s="37"/>
      <c r="S24" s="37"/>
      <c r="T24" s="51"/>
      <c r="U24" s="30"/>
      <c r="V24" s="41"/>
      <c r="W24" s="30"/>
      <c r="X24" s="41"/>
      <c r="Y24" s="30"/>
      <c r="Z24" s="39"/>
      <c r="AA24" s="40"/>
      <c r="AB24" s="41"/>
      <c r="AC24" s="30"/>
      <c r="AD24" s="42"/>
      <c r="AE24" s="51"/>
      <c r="AF24" s="30"/>
      <c r="AG24" s="165"/>
      <c r="AH24" s="97"/>
      <c r="AI24" s="97">
        <f t="shared" si="2"/>
        <v>0</v>
      </c>
      <c r="AJ24" s="97"/>
      <c r="AK24" s="97">
        <f t="shared" si="3"/>
        <v>0</v>
      </c>
      <c r="AL24" s="97"/>
    </row>
    <row r="25" spans="1:38" ht="17" customHeight="1">
      <c r="A25" s="45"/>
      <c r="B25" s="47"/>
      <c r="C25" s="25"/>
      <c r="D25" s="106"/>
      <c r="E25" s="19"/>
      <c r="F25" s="20"/>
      <c r="G25" s="46"/>
      <c r="H25" s="19"/>
      <c r="I25" s="20"/>
      <c r="J25" s="52"/>
      <c r="K25" s="19"/>
      <c r="L25" s="20"/>
      <c r="M25" s="46"/>
      <c r="N25" s="19"/>
      <c r="O25" s="20"/>
      <c r="P25" s="46"/>
      <c r="Q25" s="159"/>
      <c r="R25" s="160"/>
      <c r="S25" s="160"/>
      <c r="T25" s="47"/>
      <c r="U25" s="26"/>
      <c r="V25" s="25"/>
      <c r="W25" s="26"/>
      <c r="X25" s="25"/>
      <c r="Y25" s="26"/>
      <c r="Z25" s="25"/>
      <c r="AA25" s="26"/>
      <c r="AB25" s="23"/>
      <c r="AC25" s="24"/>
      <c r="AD25" s="27"/>
      <c r="AE25" s="127"/>
      <c r="AF25" s="45"/>
      <c r="AG25" s="26"/>
      <c r="AH25" s="97"/>
      <c r="AI25" s="97">
        <f t="shared" si="2"/>
        <v>0</v>
      </c>
      <c r="AJ25" s="97"/>
      <c r="AK25" s="97">
        <f t="shared" si="3"/>
        <v>0</v>
      </c>
      <c r="AL25" s="97"/>
    </row>
    <row r="26" spans="1:38" ht="17" customHeight="1">
      <c r="A26" s="30" t="s">
        <v>14</v>
      </c>
      <c r="B26" s="162"/>
      <c r="C26" s="94"/>
      <c r="D26" s="95"/>
      <c r="E26" s="61"/>
      <c r="F26" s="59"/>
      <c r="G26" s="62"/>
      <c r="H26" s="58"/>
      <c r="I26" s="59"/>
      <c r="J26" s="60"/>
      <c r="K26" s="61"/>
      <c r="L26" s="59"/>
      <c r="M26" s="62"/>
      <c r="N26" s="61"/>
      <c r="O26" s="59"/>
      <c r="P26" s="62"/>
      <c r="Q26" s="163"/>
      <c r="R26" s="164"/>
      <c r="S26" s="164"/>
      <c r="T26" s="51"/>
      <c r="U26" s="30"/>
      <c r="V26" s="41"/>
      <c r="W26" s="30"/>
      <c r="X26" s="41"/>
      <c r="Y26" s="30"/>
      <c r="Z26" s="41"/>
      <c r="AA26" s="30"/>
      <c r="AB26" s="39"/>
      <c r="AC26" s="40"/>
      <c r="AD26" s="42"/>
      <c r="AE26" s="51"/>
      <c r="AF26" s="30"/>
      <c r="AG26" s="165"/>
      <c r="AH26" s="97"/>
      <c r="AI26" s="97">
        <f t="shared" si="2"/>
        <v>0</v>
      </c>
      <c r="AJ26" s="97"/>
      <c r="AK26" s="97">
        <f t="shared" si="3"/>
        <v>0</v>
      </c>
      <c r="AL26" s="97"/>
    </row>
    <row r="29" spans="1:38" ht="19" customHeight="1">
      <c r="B29" s="155"/>
      <c r="C29" s="168"/>
    </row>
    <row r="30" spans="1:38" ht="19" customHeight="1">
      <c r="B30" s="41"/>
      <c r="C30" s="41"/>
      <c r="D30" s="64"/>
      <c r="E30" s="169"/>
    </row>
    <row r="31" spans="1:38" ht="19" customHeight="1">
      <c r="B31" s="170"/>
      <c r="C31" s="170"/>
      <c r="D31" s="171"/>
      <c r="E31" s="172"/>
      <c r="F31" s="172"/>
      <c r="G31" s="172"/>
      <c r="H31" s="173"/>
      <c r="S31" s="1" t="s">
        <v>19</v>
      </c>
    </row>
    <row r="32" spans="1:38" ht="19" customHeight="1">
      <c r="B32" s="41"/>
      <c r="C32" s="41"/>
      <c r="D32" s="30"/>
      <c r="E32" s="174"/>
      <c r="F32" s="175"/>
      <c r="G32" s="176"/>
      <c r="H32" s="177"/>
    </row>
    <row r="33" spans="2:32" ht="19" customHeight="1">
      <c r="B33" s="65"/>
      <c r="C33" s="178"/>
      <c r="D33" s="65"/>
      <c r="E33" s="169"/>
      <c r="F33" s="169"/>
      <c r="G33" s="169"/>
      <c r="H33" s="8"/>
      <c r="I33" s="172"/>
      <c r="J33" s="8"/>
      <c r="K33" s="8"/>
      <c r="N33" s="41"/>
      <c r="O33" s="41"/>
      <c r="P33" s="41"/>
      <c r="Q33" s="41"/>
      <c r="R33" s="64"/>
      <c r="S33" s="169"/>
    </row>
    <row r="34" spans="2:32" ht="19" customHeight="1">
      <c r="B34" s="41"/>
      <c r="C34" s="41"/>
      <c r="D34" s="41"/>
      <c r="E34" s="169"/>
      <c r="F34" s="169"/>
      <c r="G34" s="169"/>
      <c r="H34" s="179"/>
      <c r="I34" s="180"/>
      <c r="J34" s="173"/>
      <c r="K34" s="173"/>
      <c r="N34" s="170"/>
      <c r="O34" s="170"/>
      <c r="P34" s="170"/>
      <c r="Q34" s="170"/>
      <c r="R34" s="171"/>
      <c r="S34" s="172"/>
      <c r="T34" s="172"/>
      <c r="U34" s="172"/>
      <c r="V34" s="173"/>
      <c r="AD34" s="41"/>
      <c r="AE34" s="41"/>
      <c r="AF34" s="41"/>
    </row>
    <row r="35" spans="2:32" ht="19" customHeight="1">
      <c r="B35" s="178"/>
      <c r="C35" s="178"/>
      <c r="D35" s="181"/>
      <c r="E35" s="172"/>
      <c r="F35" s="172"/>
      <c r="G35" s="172"/>
      <c r="H35" s="182"/>
      <c r="N35" s="41"/>
      <c r="O35" s="41"/>
      <c r="P35" s="41"/>
      <c r="Q35" s="41"/>
      <c r="R35" s="30"/>
      <c r="S35" s="174"/>
      <c r="T35" s="175"/>
      <c r="U35" s="176"/>
      <c r="V35" s="177"/>
    </row>
    <row r="36" spans="2:32" ht="19" customHeight="1">
      <c r="B36" s="41"/>
      <c r="C36" s="41"/>
      <c r="D36" s="30"/>
      <c r="E36" s="174"/>
      <c r="F36" s="183"/>
      <c r="G36" s="183"/>
      <c r="H36" s="176"/>
    </row>
    <row r="37" spans="2:32" ht="18" customHeight="1"/>
    <row r="39" spans="2:32">
      <c r="B39" s="1">
        <f>AI4</f>
        <v>0</v>
      </c>
      <c r="D39" s="65">
        <f>AK4</f>
        <v>0</v>
      </c>
      <c r="S39" s="1" t="s">
        <v>19</v>
      </c>
    </row>
    <row r="40" spans="2:32">
      <c r="B40" s="41">
        <f>AI5</f>
        <v>0</v>
      </c>
      <c r="C40" s="41"/>
      <c r="D40" s="64">
        <f>AK5</f>
        <v>0</v>
      </c>
    </row>
    <row r="41" spans="2:32">
      <c r="B41" s="170">
        <f>AI19</f>
        <v>0</v>
      </c>
      <c r="C41" s="170"/>
      <c r="D41" s="171">
        <f>AK19</f>
        <v>0</v>
      </c>
      <c r="N41" s="41"/>
      <c r="O41" s="41"/>
      <c r="P41" s="41"/>
      <c r="Q41" s="41"/>
      <c r="R41" s="64"/>
    </row>
    <row r="42" spans="2:32">
      <c r="B42" s="41">
        <f>AI20</f>
        <v>0</v>
      </c>
      <c r="C42" s="41"/>
      <c r="D42" s="30">
        <f>AK20</f>
        <v>0</v>
      </c>
      <c r="N42" s="170"/>
      <c r="O42" s="170"/>
      <c r="P42" s="170"/>
      <c r="Q42" s="170"/>
      <c r="R42" s="171"/>
    </row>
    <row r="43" spans="2:32">
      <c r="B43" s="65">
        <f>AI6</f>
        <v>0</v>
      </c>
      <c r="C43" s="178"/>
      <c r="D43" s="65">
        <f>AK6</f>
        <v>0</v>
      </c>
      <c r="N43" s="41"/>
      <c r="O43" s="41"/>
      <c r="P43" s="41"/>
      <c r="Q43" s="41"/>
      <c r="R43" s="30"/>
    </row>
    <row r="44" spans="2:32">
      <c r="B44" s="41">
        <f>AI7</f>
        <v>0</v>
      </c>
      <c r="C44" s="41"/>
      <c r="D44" s="41">
        <f>AK7</f>
        <v>0</v>
      </c>
    </row>
    <row r="45" spans="2:32">
      <c r="B45" s="178">
        <f>AI17</f>
        <v>0</v>
      </c>
      <c r="C45" s="178"/>
      <c r="D45" s="181">
        <f>AK17</f>
        <v>0</v>
      </c>
    </row>
    <row r="46" spans="2:32">
      <c r="B46" s="41">
        <f>AI18</f>
        <v>0</v>
      </c>
      <c r="C46" s="41"/>
      <c r="D46" s="30">
        <f>AK18</f>
        <v>0</v>
      </c>
    </row>
  </sheetData>
  <mergeCells count="1">
    <mergeCell ref="AE1:AG1"/>
  </mergeCells>
  <phoneticPr fontId="23" type="noConversion"/>
  <printOptions horizontalCentered="1"/>
  <pageMargins left="0.5" right="0.5" top="1" bottom="0.5" header="0.5" footer="0.5"/>
  <pageSetup scale="82" orientation="portrait" horizontalDpi="4294967292" verticalDpi="4294967292"/>
  <headerFooter>
    <oddHeader>&amp;C&amp;"Geneva,Bold"&amp;14 &amp;K0000002015 Georgia Games</oddHeader>
  </headerFooter>
  <legacyDrawing r:id="rId1"/>
  <extLst>
    <ext xmlns:mx="http://schemas.microsoft.com/office/mac/excel/2008/main" uri="{64002731-A6B0-56B0-2670-7721B7C09600}">
      <mx:PLV Mode="0" OnePage="0" WScale="15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272"/>
  <sheetViews>
    <sheetView showGridLines="0" showZeros="0" topLeftCell="A187" zoomScale="125" zoomScaleNormal="125" zoomScalePageLayoutView="125" workbookViewId="0">
      <selection activeCell="M206" sqref="M206"/>
    </sheetView>
  </sheetViews>
  <sheetFormatPr baseColWidth="10" defaultColWidth="11.42578125" defaultRowHeight="16" x14ac:dyDescent="0"/>
  <cols>
    <col min="1" max="1" width="3" style="87" customWidth="1"/>
    <col min="2" max="2" width="14.85546875" style="4" customWidth="1"/>
    <col min="3" max="3" width="6.5703125" style="4" customWidth="1"/>
    <col min="4" max="4" width="4.7109375" style="4" customWidth="1"/>
    <col min="5" max="19" width="3.5703125" style="4" customWidth="1"/>
    <col min="20" max="29" width="2" style="4" hidden="1" customWidth="1"/>
    <col min="30" max="32" width="3.7109375" style="4" customWidth="1"/>
    <col min="33" max="33" width="4.140625" style="4" customWidth="1"/>
    <col min="34" max="34" width="4.140625" style="6" customWidth="1"/>
    <col min="35" max="36" width="3.7109375" style="4" customWidth="1"/>
    <col min="37" max="37" width="13.42578125" style="4" customWidth="1"/>
    <col min="38" max="38" width="6.7109375" style="4" customWidth="1"/>
    <col min="39" max="39" width="5.7109375" style="4" customWidth="1"/>
    <col min="40" max="40" width="3.7109375" style="4" customWidth="1"/>
    <col min="41" max="41" width="3.42578125" style="4" customWidth="1"/>
    <col min="42" max="16384" width="11.42578125" style="4"/>
  </cols>
  <sheetData>
    <row r="1" spans="1:39" ht="23" customHeight="1">
      <c r="B1" s="121" t="s">
        <v>46</v>
      </c>
      <c r="C1" s="121"/>
      <c r="D1" s="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9">
      <c r="B2" s="122"/>
      <c r="C2" s="122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K2" s="4" t="s">
        <v>13</v>
      </c>
    </row>
    <row r="3" spans="1:39">
      <c r="B3" s="123"/>
      <c r="C3" s="123" t="s">
        <v>1</v>
      </c>
      <c r="D3" s="2">
        <v>1</v>
      </c>
      <c r="E3" s="11"/>
      <c r="F3" s="11" t="s">
        <v>2</v>
      </c>
      <c r="G3" s="11"/>
      <c r="H3" s="11"/>
      <c r="I3" s="11" t="s">
        <v>3</v>
      </c>
      <c r="J3" s="124"/>
      <c r="K3" s="11"/>
      <c r="L3" s="11" t="s">
        <v>4</v>
      </c>
      <c r="M3" s="124"/>
      <c r="N3" s="11"/>
      <c r="O3" s="11" t="s">
        <v>5</v>
      </c>
      <c r="P3" s="124" t="s">
        <v>10</v>
      </c>
      <c r="Q3" s="124"/>
      <c r="R3" s="124" t="s">
        <v>14</v>
      </c>
      <c r="S3" s="124" t="s">
        <v>10</v>
      </c>
      <c r="T3" s="9" t="s">
        <v>2</v>
      </c>
      <c r="U3" s="10"/>
      <c r="V3" s="9" t="s">
        <v>3</v>
      </c>
      <c r="W3" s="10"/>
      <c r="X3" s="9" t="s">
        <v>4</v>
      </c>
      <c r="Y3" s="10"/>
      <c r="Z3" s="9" t="s">
        <v>5</v>
      </c>
      <c r="AA3" s="10"/>
      <c r="AB3" s="9" t="s">
        <v>14</v>
      </c>
      <c r="AC3" s="10"/>
      <c r="AD3" s="88" t="s">
        <v>6</v>
      </c>
      <c r="AE3" s="89" t="s">
        <v>7</v>
      </c>
      <c r="AF3" s="83" t="s">
        <v>8</v>
      </c>
      <c r="AG3" s="88" t="s">
        <v>15</v>
      </c>
      <c r="AH3" s="88" t="s">
        <v>16</v>
      </c>
      <c r="AI3" s="75"/>
    </row>
    <row r="4" spans="1:39" ht="17" customHeight="1">
      <c r="B4" s="14"/>
      <c r="C4" s="15"/>
      <c r="D4" s="16"/>
      <c r="E4" s="17"/>
      <c r="F4" s="18"/>
      <c r="G4" s="18"/>
      <c r="H4" s="19">
        <f>IF(J5&lt;0,"L",IF(J5&gt;0,"W", ))</f>
        <v>0</v>
      </c>
      <c r="I4" s="20">
        <f>IF($I58&lt;$H58,$I58, -$H58)</f>
        <v>0</v>
      </c>
      <c r="J4" s="21">
        <f>IF($I59&lt;$H59,$I59, -$H59)</f>
        <v>0</v>
      </c>
      <c r="K4" s="19">
        <f>IF(M5&lt;0,"L",IF(M5&gt;0,"W", ))</f>
        <v>0</v>
      </c>
      <c r="L4" s="20">
        <f>IF($I46&lt;$H46,$I46, -$H46)</f>
        <v>0</v>
      </c>
      <c r="M4" s="21">
        <f>IF($I47&lt;$H47,$I47, -$H47)</f>
        <v>0</v>
      </c>
      <c r="N4" s="19">
        <f>IF(P5&lt;0,"L",IF(P5&gt;0,"W", ))</f>
        <v>0</v>
      </c>
      <c r="O4" s="20">
        <f>IF($I36&lt;$H36,$I36, -$H36)</f>
        <v>0</v>
      </c>
      <c r="P4" s="21">
        <f>IF($I37&lt;$H37,$I37, -$H37)</f>
        <v>0</v>
      </c>
      <c r="Q4" s="19">
        <f>IF(S5&lt;0,"L",IF(S5&gt;0,"W", ))</f>
        <v>0</v>
      </c>
      <c r="R4" s="20">
        <f>IF($I26&lt;$H26,$I26, -$H26)</f>
        <v>0</v>
      </c>
      <c r="S4" s="21">
        <f>IF($I27&lt;$H27,$I27, -$H27)</f>
        <v>0</v>
      </c>
      <c r="T4" s="23"/>
      <c r="U4" s="24"/>
      <c r="V4" s="25">
        <f>IF(H4="W",2, )</f>
        <v>0</v>
      </c>
      <c r="W4" s="26">
        <f>IF(J5&lt;0, 1, )</f>
        <v>0</v>
      </c>
      <c r="X4" s="25">
        <f>IF(K4="W",2, )</f>
        <v>0</v>
      </c>
      <c r="Y4" s="26">
        <f>IF(M5&lt;0, 1, )</f>
        <v>0</v>
      </c>
      <c r="Z4" s="25">
        <f>IF(N4="W",2, )</f>
        <v>0</v>
      </c>
      <c r="AA4" s="26">
        <f>IF(P5&lt;0, 1, )</f>
        <v>0</v>
      </c>
      <c r="AB4" s="25">
        <f>IF(Q4="W",2, )</f>
        <v>0</v>
      </c>
      <c r="AC4" s="26">
        <f>IF(S5&lt;0, 1, )</f>
        <v>0</v>
      </c>
      <c r="AD4" s="27">
        <f>SUM(T4:AC4)</f>
        <v>0</v>
      </c>
      <c r="AE4" s="47"/>
      <c r="AF4" s="45"/>
      <c r="AG4" s="26"/>
      <c r="AH4" s="26"/>
      <c r="AI4" s="76"/>
      <c r="AK4" s="4">
        <f>B4</f>
        <v>0</v>
      </c>
      <c r="AM4" s="11">
        <f>D4</f>
        <v>0</v>
      </c>
    </row>
    <row r="5" spans="1:39" ht="17" customHeight="1">
      <c r="A5" s="125" t="s">
        <v>2</v>
      </c>
      <c r="B5" s="31"/>
      <c r="C5" s="32"/>
      <c r="D5" s="33"/>
      <c r="E5" s="34"/>
      <c r="F5" s="35"/>
      <c r="G5" s="35"/>
      <c r="H5" s="36">
        <f>IF($I60&lt;$H60,$I60, -$H60)</f>
        <v>0</v>
      </c>
      <c r="I5" s="37">
        <f>IF($I61&lt;$H61,$I61, -$H61)</f>
        <v>0</v>
      </c>
      <c r="J5" s="37">
        <f>IF($I62&lt;$H62,$I62, -$H62)</f>
        <v>0</v>
      </c>
      <c r="K5" s="36">
        <f>IF($I48&lt;$H48,$I48, -$H48)</f>
        <v>0</v>
      </c>
      <c r="L5" s="37">
        <f>IF($I49&lt;$H49,$I49, -$H49)</f>
        <v>0</v>
      </c>
      <c r="M5" s="37">
        <f>IF($I50&lt;$H50,$I50, -$H50)</f>
        <v>0</v>
      </c>
      <c r="N5" s="36">
        <f>IF($I38&lt;$H38,$I38, -$H38)</f>
        <v>0</v>
      </c>
      <c r="O5" s="37">
        <f>IF($I39&lt;$H39,$I39, -$H39)</f>
        <v>0</v>
      </c>
      <c r="P5" s="37">
        <f>IF($I40&lt;$H40,$I40, -$H40)</f>
        <v>0</v>
      </c>
      <c r="Q5" s="36">
        <f>IF($I28&lt;$H28,$I28, -$H28)</f>
        <v>0</v>
      </c>
      <c r="R5" s="37">
        <f>IF($I29&lt;$H29,$I29, -$H29)</f>
        <v>0</v>
      </c>
      <c r="S5" s="37">
        <f>IF($I30&lt;$H30,$I30, -$H30)</f>
        <v>0</v>
      </c>
      <c r="T5" s="39"/>
      <c r="U5" s="40"/>
      <c r="V5" s="41"/>
      <c r="W5" s="30"/>
      <c r="X5" s="41"/>
      <c r="Y5" s="30"/>
      <c r="Z5" s="41"/>
      <c r="AA5" s="30"/>
      <c r="AB5" s="41"/>
      <c r="AC5" s="30"/>
      <c r="AD5" s="42"/>
      <c r="AE5" s="51"/>
      <c r="AF5" s="30"/>
      <c r="AG5" s="62"/>
      <c r="AH5" s="62"/>
      <c r="AI5" s="76"/>
      <c r="AJ5" s="6">
        <v>1</v>
      </c>
      <c r="AK5" s="4">
        <f t="shared" ref="AK5:AK13" si="0">B5</f>
        <v>0</v>
      </c>
      <c r="AM5" s="4">
        <f t="shared" ref="AM5:AM13" si="1">D5</f>
        <v>0</v>
      </c>
    </row>
    <row r="6" spans="1:39" ht="17" customHeight="1">
      <c r="A6" s="126"/>
      <c r="B6" s="14"/>
      <c r="C6" s="15"/>
      <c r="D6" s="16"/>
      <c r="E6" s="19">
        <f>IF(G7&lt;0,"L",IF(G7&gt;0,"W", ))</f>
        <v>0</v>
      </c>
      <c r="F6" s="20">
        <f>-I4</f>
        <v>0</v>
      </c>
      <c r="G6" s="46">
        <f>-J4</f>
        <v>0</v>
      </c>
      <c r="H6" s="17"/>
      <c r="I6" s="18"/>
      <c r="J6" s="18"/>
      <c r="K6" s="19">
        <f>IF(M7&lt;0,"L",IF(M7&gt;0,"W", ))</f>
        <v>0</v>
      </c>
      <c r="L6" s="20">
        <f>IF($I31&lt;$H31,$I31, -$H31)</f>
        <v>0</v>
      </c>
      <c r="M6" s="21">
        <f>IF($I32&lt;$H32,$I32, -$H32)</f>
        <v>0</v>
      </c>
      <c r="N6" s="19">
        <f>IF(P7&lt;0,"L",IF(P7&gt;0,"W", ))</f>
        <v>0</v>
      </c>
      <c r="O6" s="20">
        <f>IF($I53&lt;$H53,$I53, -$H53)</f>
        <v>0</v>
      </c>
      <c r="P6" s="21">
        <f>IF($I54&lt;$H54,$I54, -$H54)</f>
        <v>0</v>
      </c>
      <c r="Q6" s="19">
        <f>IF(S7&lt;0,"L",IF(S7&gt;0,"W", ))</f>
        <v>0</v>
      </c>
      <c r="R6" s="20">
        <f>IF($I16&lt;$H16,$I16, -$H16)</f>
        <v>0</v>
      </c>
      <c r="S6" s="21">
        <f>IF($I17&lt;$H17,$I17, -$H17)</f>
        <v>0</v>
      </c>
      <c r="T6" s="47">
        <f>IF(E6="W",2, )</f>
        <v>0</v>
      </c>
      <c r="U6" s="26">
        <f>IF(G7&lt;0, 1, )</f>
        <v>0</v>
      </c>
      <c r="V6" s="23"/>
      <c r="W6" s="24"/>
      <c r="X6" s="25">
        <f>IF(K6="W",2, )</f>
        <v>0</v>
      </c>
      <c r="Y6" s="26">
        <f>IF(M7&lt;0, 1, )</f>
        <v>0</v>
      </c>
      <c r="Z6" s="25">
        <f>IF(N6="W",2, )</f>
        <v>0</v>
      </c>
      <c r="AA6" s="26">
        <f>IF(P7&lt;0, 1, )</f>
        <v>0</v>
      </c>
      <c r="AB6" s="25">
        <f>IF(Q6="W",2, )</f>
        <v>0</v>
      </c>
      <c r="AC6" s="26">
        <f>IF(S7&lt;0, 1, )</f>
        <v>0</v>
      </c>
      <c r="AD6" s="27">
        <f>SUM(T6:AC6)</f>
        <v>0</v>
      </c>
      <c r="AE6" s="127"/>
      <c r="AF6" s="45"/>
      <c r="AG6" s="26"/>
      <c r="AH6" s="26"/>
      <c r="AI6" s="76"/>
      <c r="AJ6" s="6"/>
      <c r="AK6" s="4">
        <f t="shared" si="0"/>
        <v>0</v>
      </c>
      <c r="AM6" s="11">
        <f t="shared" si="1"/>
        <v>0</v>
      </c>
    </row>
    <row r="7" spans="1:39" ht="17" customHeight="1">
      <c r="A7" s="125" t="s">
        <v>3</v>
      </c>
      <c r="B7" s="31"/>
      <c r="C7" s="32"/>
      <c r="D7" s="33"/>
      <c r="E7" s="49">
        <f>-H5</f>
        <v>0</v>
      </c>
      <c r="F7" s="50">
        <f>-I5</f>
        <v>0</v>
      </c>
      <c r="G7" s="26">
        <f>-J5</f>
        <v>0</v>
      </c>
      <c r="H7" s="34"/>
      <c r="I7" s="35"/>
      <c r="J7" s="35"/>
      <c r="K7" s="36">
        <f>IF($I33&lt;$H33,$I33, -$H33)</f>
        <v>0</v>
      </c>
      <c r="L7" s="37">
        <f>IF($I34&lt;$H34,$I34, -$H34)</f>
        <v>0</v>
      </c>
      <c r="M7" s="37">
        <f>IF($I35&lt;$H35,$I35, -$H35)</f>
        <v>0</v>
      </c>
      <c r="N7" s="36">
        <f>IF($I55&lt;$H55,$I55, -$H55)</f>
        <v>0</v>
      </c>
      <c r="O7" s="37">
        <f>IF($I56&lt;$H56,$I56, -$H56)</f>
        <v>0</v>
      </c>
      <c r="P7" s="37">
        <f>IF($I57&lt;$H57,$I57, -$H57)</f>
        <v>0</v>
      </c>
      <c r="Q7" s="36">
        <f>IF($I18&lt;$H18,$I18, -$H18)</f>
        <v>0</v>
      </c>
      <c r="R7" s="37">
        <f>IF($I19&lt;$H19,$I19, -$H19)</f>
        <v>0</v>
      </c>
      <c r="S7" s="37">
        <f>IF($I20&lt;$H20,$I20, -$H20)</f>
        <v>0</v>
      </c>
      <c r="T7" s="51"/>
      <c r="U7" s="30"/>
      <c r="V7" s="39"/>
      <c r="W7" s="40"/>
      <c r="X7" s="41"/>
      <c r="Y7" s="30"/>
      <c r="Z7" s="41"/>
      <c r="AA7" s="30"/>
      <c r="AB7" s="41"/>
      <c r="AC7" s="30"/>
      <c r="AD7" s="42"/>
      <c r="AE7" s="51"/>
      <c r="AF7" s="30"/>
      <c r="AG7" s="62"/>
      <c r="AH7" s="62"/>
      <c r="AI7" s="76"/>
      <c r="AJ7" s="6">
        <v>2</v>
      </c>
      <c r="AK7" s="4">
        <f t="shared" si="0"/>
        <v>0</v>
      </c>
      <c r="AM7" s="4">
        <f t="shared" si="1"/>
        <v>0</v>
      </c>
    </row>
    <row r="8" spans="1:39" ht="17" customHeight="1">
      <c r="A8" s="126"/>
      <c r="B8" s="14"/>
      <c r="C8" s="15"/>
      <c r="D8" s="16"/>
      <c r="E8" s="19">
        <f>IF(G9&lt;0,"L",IF(G9&gt;0,"W", ))</f>
        <v>0</v>
      </c>
      <c r="F8" s="20">
        <f>-L4</f>
        <v>0</v>
      </c>
      <c r="G8" s="46">
        <f>-M4</f>
        <v>0</v>
      </c>
      <c r="H8" s="19">
        <f>IF(J9&lt;0,"L",IF(J9&gt;0,"W", ))</f>
        <v>0</v>
      </c>
      <c r="I8" s="20">
        <f>-L6</f>
        <v>0</v>
      </c>
      <c r="J8" s="46">
        <f>-M6</f>
        <v>0</v>
      </c>
      <c r="K8" s="17"/>
      <c r="L8" s="18"/>
      <c r="M8" s="18"/>
      <c r="N8" s="19">
        <f>IF(P9&lt;0,"L",IF(P9&gt;0,"W", ))</f>
        <v>0</v>
      </c>
      <c r="O8" s="20">
        <f>IF($I21&lt;$H21,$I21, -$H21)</f>
        <v>0</v>
      </c>
      <c r="P8" s="21">
        <f>IF($I22&lt;$H22,$I22, -$H22)</f>
        <v>0</v>
      </c>
      <c r="Q8" s="19">
        <f>IF(S9&lt;0,"L",IF(S9&gt;0,"W", ))</f>
        <v>0</v>
      </c>
      <c r="R8" s="20">
        <f>IF($I41&lt;$H41,$I41, -$H41)</f>
        <v>0</v>
      </c>
      <c r="S8" s="21">
        <f>IF($I42&lt;$H42,$I42, -$H42)</f>
        <v>0</v>
      </c>
      <c r="T8" s="47">
        <f>IF(E8="W",2, )</f>
        <v>0</v>
      </c>
      <c r="U8" s="26">
        <f>IF(G9&lt;0, 1, )</f>
        <v>0</v>
      </c>
      <c r="V8" s="25">
        <f>IF(H8="W",2, )</f>
        <v>0</v>
      </c>
      <c r="W8" s="26">
        <f>IF(J9&lt;0, 1, )</f>
        <v>0</v>
      </c>
      <c r="X8" s="23"/>
      <c r="Y8" s="24"/>
      <c r="Z8" s="25">
        <f>IF(N8="W",2, )</f>
        <v>0</v>
      </c>
      <c r="AA8" s="26">
        <f>IF(P9&lt;0, 1, )</f>
        <v>0</v>
      </c>
      <c r="AB8" s="25">
        <f>IF(Q8="W",2, )</f>
        <v>0</v>
      </c>
      <c r="AC8" s="26">
        <f>IF(S9&lt;0, 1, )</f>
        <v>0</v>
      </c>
      <c r="AD8" s="27">
        <f>SUM(T8:AC8)</f>
        <v>0</v>
      </c>
      <c r="AE8" s="127"/>
      <c r="AF8" s="45"/>
      <c r="AG8" s="26"/>
      <c r="AH8" s="26"/>
      <c r="AI8" s="76"/>
      <c r="AJ8" s="6"/>
      <c r="AK8" s="4">
        <f t="shared" si="0"/>
        <v>0</v>
      </c>
      <c r="AM8" s="11">
        <f t="shared" si="1"/>
        <v>0</v>
      </c>
    </row>
    <row r="9" spans="1:39" ht="17" customHeight="1">
      <c r="A9" s="125" t="s">
        <v>4</v>
      </c>
      <c r="B9" s="31"/>
      <c r="C9" s="32"/>
      <c r="D9" s="33"/>
      <c r="E9" s="49">
        <f>-K5</f>
        <v>0</v>
      </c>
      <c r="F9" s="50">
        <f>-L5</f>
        <v>0</v>
      </c>
      <c r="G9" s="26">
        <f>-M5</f>
        <v>0</v>
      </c>
      <c r="H9" s="49">
        <f>-K7</f>
        <v>0</v>
      </c>
      <c r="I9" s="50">
        <f>-L7</f>
        <v>0</v>
      </c>
      <c r="J9" s="26">
        <f>-M7</f>
        <v>0</v>
      </c>
      <c r="K9" s="34"/>
      <c r="L9" s="35"/>
      <c r="M9" s="35"/>
      <c r="N9" s="36">
        <f>IF($I23&lt;$H23,$I23, -$H23)</f>
        <v>0</v>
      </c>
      <c r="O9" s="37">
        <f>IF($I24&lt;$H24,$I24, -$H24)</f>
        <v>0</v>
      </c>
      <c r="P9" s="37">
        <f>IF($I25&lt;$H25,$I25, -$H25)</f>
        <v>0</v>
      </c>
      <c r="Q9" s="36">
        <f>IF($I43&lt;$H43,$I43, -$H43)</f>
        <v>0</v>
      </c>
      <c r="R9" s="37">
        <f>IF($I44&lt;$H44,$I44, -$H44)</f>
        <v>0</v>
      </c>
      <c r="S9" s="37">
        <f>IF($I45&lt;$H45,$I45, -$H45)</f>
        <v>0</v>
      </c>
      <c r="T9" s="51"/>
      <c r="U9" s="30"/>
      <c r="V9" s="41"/>
      <c r="W9" s="30"/>
      <c r="X9" s="39"/>
      <c r="Y9" s="40"/>
      <c r="Z9" s="41"/>
      <c r="AA9" s="30"/>
      <c r="AB9" s="41"/>
      <c r="AC9" s="30"/>
      <c r="AD9" s="42"/>
      <c r="AE9" s="51"/>
      <c r="AF9" s="30"/>
      <c r="AG9" s="62"/>
      <c r="AH9" s="62"/>
      <c r="AI9" s="76"/>
      <c r="AJ9" s="6">
        <v>3</v>
      </c>
      <c r="AK9" s="4">
        <f t="shared" si="0"/>
        <v>0</v>
      </c>
      <c r="AM9" s="4">
        <f t="shared" si="1"/>
        <v>0</v>
      </c>
    </row>
    <row r="10" spans="1:39" ht="17" customHeight="1">
      <c r="A10" s="126"/>
      <c r="B10" s="14"/>
      <c r="C10" s="15"/>
      <c r="D10" s="16"/>
      <c r="E10" s="19">
        <f>IF(G11&lt;0,"L",IF(G11&gt;0,"W", ))</f>
        <v>0</v>
      </c>
      <c r="F10" s="20">
        <f>-O4</f>
        <v>0</v>
      </c>
      <c r="G10" s="52">
        <f>-P4</f>
        <v>0</v>
      </c>
      <c r="H10" s="19">
        <f>IF(J11&lt;0,"L",IF(J11&gt;0,"W", ))</f>
        <v>0</v>
      </c>
      <c r="I10" s="20">
        <f>-O6</f>
        <v>0</v>
      </c>
      <c r="J10" s="46">
        <f>-P6</f>
        <v>0</v>
      </c>
      <c r="K10" s="19">
        <f>IF(M11&lt;0,"L",IF(M11&gt;0,"W", ))</f>
        <v>0</v>
      </c>
      <c r="L10" s="20">
        <f>-O8</f>
        <v>0</v>
      </c>
      <c r="M10" s="46">
        <f>-P8</f>
        <v>0</v>
      </c>
      <c r="N10" s="17"/>
      <c r="O10" s="18"/>
      <c r="P10" s="53"/>
      <c r="Q10" s="19">
        <f>IF(S11&lt;0,"L",IF(S11&gt;0,"W", ))</f>
        <v>0</v>
      </c>
      <c r="R10" s="20">
        <f>IF($I63&lt;$H63,$I63, -$H63)</f>
        <v>0</v>
      </c>
      <c r="S10" s="21">
        <f>IF($I64&lt;$H64,$I64, -$H64)</f>
        <v>0</v>
      </c>
      <c r="T10" s="47">
        <f>IF(E10="W",2, )</f>
        <v>0</v>
      </c>
      <c r="U10" s="26">
        <f>IF(G11&lt;0, 1, )</f>
        <v>0</v>
      </c>
      <c r="V10" s="25">
        <f>IF(H10="W",2, )</f>
        <v>0</v>
      </c>
      <c r="W10" s="26">
        <f>IF(J11&lt;0, 1, )</f>
        <v>0</v>
      </c>
      <c r="X10" s="25">
        <f>IF(K10="W",2, )</f>
        <v>0</v>
      </c>
      <c r="Y10" s="26">
        <f>IF(M11&lt;0, 1, )</f>
        <v>0</v>
      </c>
      <c r="Z10" s="23"/>
      <c r="AA10" s="24"/>
      <c r="AB10" s="25">
        <f>IF(Q10="W",2, )</f>
        <v>0</v>
      </c>
      <c r="AC10" s="26">
        <f>IF(S11&lt;0, 1, )</f>
        <v>0</v>
      </c>
      <c r="AD10" s="27">
        <f>SUM(T10:AC10)</f>
        <v>0</v>
      </c>
      <c r="AE10" s="127"/>
      <c r="AF10" s="45"/>
      <c r="AG10" s="26"/>
      <c r="AH10" s="26"/>
      <c r="AI10" s="76"/>
      <c r="AJ10" s="6"/>
      <c r="AK10" s="4">
        <f t="shared" si="0"/>
        <v>0</v>
      </c>
      <c r="AM10" s="11">
        <f t="shared" si="1"/>
        <v>0</v>
      </c>
    </row>
    <row r="11" spans="1:39" ht="17" customHeight="1">
      <c r="A11" s="125" t="s">
        <v>5</v>
      </c>
      <c r="B11" s="31"/>
      <c r="C11" s="32"/>
      <c r="D11" s="33"/>
      <c r="E11" s="58">
        <f>-N5</f>
        <v>0</v>
      </c>
      <c r="F11" s="59">
        <f>-O5</f>
        <v>0</v>
      </c>
      <c r="G11" s="60">
        <f>-P5</f>
        <v>0</v>
      </c>
      <c r="H11" s="49">
        <f>-N7</f>
        <v>0</v>
      </c>
      <c r="I11" s="50">
        <f>-O7</f>
        <v>0</v>
      </c>
      <c r="J11" s="26">
        <f>-P7</f>
        <v>0</v>
      </c>
      <c r="K11" s="49">
        <f>-N9</f>
        <v>0</v>
      </c>
      <c r="L11" s="50">
        <f>-O9</f>
        <v>0</v>
      </c>
      <c r="M11" s="26">
        <f>-P9</f>
        <v>0</v>
      </c>
      <c r="N11" s="34"/>
      <c r="O11" s="35"/>
      <c r="P11" s="63"/>
      <c r="Q11" s="36">
        <f>IF($I65&lt;$H65,$I65, -$H65)</f>
        <v>0</v>
      </c>
      <c r="R11" s="37">
        <f>IF($I66&lt;$H66,$I66, -$H66)</f>
        <v>0</v>
      </c>
      <c r="S11" s="37">
        <f>IF($I67&lt;$H67,$I67, -$H67)</f>
        <v>0</v>
      </c>
      <c r="T11" s="51"/>
      <c r="U11" s="30"/>
      <c r="V11" s="41"/>
      <c r="W11" s="30"/>
      <c r="X11" s="41"/>
      <c r="Y11" s="30"/>
      <c r="Z11" s="39"/>
      <c r="AA11" s="40"/>
      <c r="AB11" s="41"/>
      <c r="AC11" s="30"/>
      <c r="AD11" s="42"/>
      <c r="AE11" s="51"/>
      <c r="AF11" s="30"/>
      <c r="AG11" s="62"/>
      <c r="AH11" s="62"/>
      <c r="AI11" s="76"/>
      <c r="AJ11" s="6">
        <v>4</v>
      </c>
      <c r="AK11" s="4">
        <f t="shared" si="0"/>
        <v>0</v>
      </c>
      <c r="AM11" s="4">
        <f t="shared" si="1"/>
        <v>0</v>
      </c>
    </row>
    <row r="12" spans="1:39" ht="17" customHeight="1">
      <c r="A12" s="126"/>
      <c r="B12" s="14"/>
      <c r="C12" s="15"/>
      <c r="D12" s="16"/>
      <c r="E12" s="19">
        <f>IF(G13&lt;0,"L",IF(G13&gt;0,"W", ))</f>
        <v>0</v>
      </c>
      <c r="F12" s="20">
        <f>-R4</f>
        <v>0</v>
      </c>
      <c r="G12" s="46">
        <f>-S4</f>
        <v>0</v>
      </c>
      <c r="H12" s="19">
        <f>IF(J13&lt;0,"L",IF(J13&gt;0,"W", ))</f>
        <v>0</v>
      </c>
      <c r="I12" s="20">
        <f>-R6</f>
        <v>0</v>
      </c>
      <c r="J12" s="52">
        <f>-S6</f>
        <v>0</v>
      </c>
      <c r="K12" s="19">
        <f>IF(M13&lt;0,"L",IF(M13&gt;0,"W", ))</f>
        <v>0</v>
      </c>
      <c r="L12" s="20">
        <f>-R8</f>
        <v>0</v>
      </c>
      <c r="M12" s="46">
        <f>-S8</f>
        <v>0</v>
      </c>
      <c r="N12" s="19">
        <f>IF(P13&lt;0,"L",IF(P13&gt;0,"W", ))</f>
        <v>0</v>
      </c>
      <c r="O12" s="20">
        <f>-R10</f>
        <v>0</v>
      </c>
      <c r="P12" s="46">
        <f>-S10</f>
        <v>0</v>
      </c>
      <c r="Q12" s="18"/>
      <c r="R12" s="18"/>
      <c r="S12" s="53"/>
      <c r="T12" s="47">
        <f>IF(E12="W",2, )</f>
        <v>0</v>
      </c>
      <c r="U12" s="26">
        <f>IF(G13&lt;0, 1, )</f>
        <v>0</v>
      </c>
      <c r="V12" s="25">
        <f>IF(H12="W",2, )</f>
        <v>0</v>
      </c>
      <c r="W12" s="26">
        <f>IF(J13&lt;0, 1, )</f>
        <v>0</v>
      </c>
      <c r="X12" s="25">
        <f>IF(K12="W",2, )</f>
        <v>0</v>
      </c>
      <c r="Y12" s="26">
        <f>IF(M13&lt;0, 1, )</f>
        <v>0</v>
      </c>
      <c r="Z12" s="25">
        <f>IF(N12="W",2, )</f>
        <v>0</v>
      </c>
      <c r="AA12" s="26">
        <f>IF(P13&lt;0, 1, )</f>
        <v>0</v>
      </c>
      <c r="AB12" s="23"/>
      <c r="AC12" s="24"/>
      <c r="AD12" s="27">
        <f>SUM(T12:AC12)</f>
        <v>0</v>
      </c>
      <c r="AE12" s="127"/>
      <c r="AF12" s="45"/>
      <c r="AG12" s="26"/>
      <c r="AH12" s="26"/>
      <c r="AI12" s="76"/>
      <c r="AJ12" s="6"/>
      <c r="AK12" s="4">
        <f t="shared" si="0"/>
        <v>0</v>
      </c>
      <c r="AM12" s="11">
        <f t="shared" si="1"/>
        <v>0</v>
      </c>
    </row>
    <row r="13" spans="1:39" ht="17" customHeight="1">
      <c r="A13" s="125" t="s">
        <v>14</v>
      </c>
      <c r="B13" s="55"/>
      <c r="C13" s="56"/>
      <c r="D13" s="57"/>
      <c r="E13" s="61">
        <f>-Q5</f>
        <v>0</v>
      </c>
      <c r="F13" s="59">
        <f>-R5</f>
        <v>0</v>
      </c>
      <c r="G13" s="62">
        <f>-S5</f>
        <v>0</v>
      </c>
      <c r="H13" s="58">
        <f>-Q7</f>
        <v>0</v>
      </c>
      <c r="I13" s="59">
        <f>-R7</f>
        <v>0</v>
      </c>
      <c r="J13" s="60">
        <f>-S7</f>
        <v>0</v>
      </c>
      <c r="K13" s="61">
        <f>-Q9</f>
        <v>0</v>
      </c>
      <c r="L13" s="59">
        <f>-R9</f>
        <v>0</v>
      </c>
      <c r="M13" s="62">
        <f>-S9</f>
        <v>0</v>
      </c>
      <c r="N13" s="61">
        <f>-Q11</f>
        <v>0</v>
      </c>
      <c r="O13" s="59">
        <f>-R11</f>
        <v>0</v>
      </c>
      <c r="P13" s="62">
        <f>-S11</f>
        <v>0</v>
      </c>
      <c r="Q13" s="35"/>
      <c r="R13" s="35"/>
      <c r="S13" s="63"/>
      <c r="T13" s="51"/>
      <c r="U13" s="30"/>
      <c r="V13" s="41"/>
      <c r="W13" s="30"/>
      <c r="X13" s="41"/>
      <c r="Y13" s="30"/>
      <c r="Z13" s="41"/>
      <c r="AA13" s="30"/>
      <c r="AB13" s="39"/>
      <c r="AC13" s="40"/>
      <c r="AD13" s="42"/>
      <c r="AE13" s="51"/>
      <c r="AF13" s="30"/>
      <c r="AG13" s="62"/>
      <c r="AH13" s="62"/>
      <c r="AI13" s="76"/>
      <c r="AJ13" s="6">
        <v>5</v>
      </c>
      <c r="AK13" s="4">
        <f t="shared" si="0"/>
        <v>0</v>
      </c>
      <c r="AM13" s="4">
        <f t="shared" si="1"/>
        <v>0</v>
      </c>
    </row>
    <row r="15" spans="1:39">
      <c r="B15" s="121" t="str">
        <f>B1</f>
        <v>EVENT</v>
      </c>
      <c r="C15" s="87">
        <f>B3</f>
        <v>0</v>
      </c>
      <c r="D15" s="87"/>
      <c r="E15" s="87"/>
      <c r="F15" s="87"/>
      <c r="G15" s="118"/>
      <c r="H15" s="128" t="s">
        <v>1</v>
      </c>
      <c r="I15" s="129">
        <f>D3</f>
        <v>1</v>
      </c>
      <c r="S15" s="67"/>
      <c r="T15" s="76"/>
      <c r="AH15" s="4"/>
    </row>
    <row r="16" spans="1:39" ht="18" customHeight="1">
      <c r="A16" s="68"/>
      <c r="B16" s="130">
        <v>1</v>
      </c>
      <c r="C16" s="131"/>
      <c r="D16" s="131"/>
      <c r="E16" s="131"/>
      <c r="F16" s="131"/>
      <c r="G16" s="113"/>
      <c r="H16" s="69" t="s">
        <v>17</v>
      </c>
      <c r="I16" s="70"/>
      <c r="J16" s="68"/>
      <c r="K16" s="132"/>
      <c r="L16" s="132"/>
      <c r="M16" s="132"/>
      <c r="N16" s="132"/>
      <c r="O16" s="132"/>
      <c r="P16" s="132"/>
      <c r="Q16" s="132"/>
      <c r="R16" s="132"/>
      <c r="S16" s="133"/>
      <c r="T16" s="76"/>
      <c r="AH16" s="4"/>
    </row>
    <row r="17" spans="1:39" ht="18" customHeight="1">
      <c r="A17" s="72"/>
      <c r="B17" s="78"/>
      <c r="C17" s="79"/>
      <c r="D17" s="79"/>
      <c r="E17" s="79"/>
      <c r="F17" s="79"/>
      <c r="G17" s="134"/>
      <c r="H17" s="73" t="s">
        <v>17</v>
      </c>
      <c r="I17" s="74"/>
      <c r="J17" s="72"/>
      <c r="K17" s="81"/>
      <c r="L17" s="81"/>
      <c r="M17" s="81"/>
      <c r="N17" s="81"/>
      <c r="O17" s="81"/>
      <c r="P17" s="81"/>
      <c r="Q17" s="81"/>
      <c r="R17" s="126"/>
      <c r="S17" s="133"/>
      <c r="T17" s="76"/>
      <c r="AH17" s="4"/>
    </row>
    <row r="18" spans="1:39" ht="18" customHeight="1">
      <c r="A18" s="72" t="s">
        <v>2</v>
      </c>
      <c r="B18" s="135">
        <f>B5</f>
        <v>0</v>
      </c>
      <c r="C18" s="79"/>
      <c r="D18" s="79"/>
      <c r="E18" s="429">
        <f>D5</f>
        <v>0</v>
      </c>
      <c r="F18" s="429"/>
      <c r="G18" s="137"/>
      <c r="H18" s="73" t="s">
        <v>17</v>
      </c>
      <c r="I18" s="74"/>
      <c r="J18" s="277">
        <f>B11</f>
        <v>0</v>
      </c>
      <c r="K18" s="81"/>
      <c r="L18" s="81"/>
      <c r="M18" s="81"/>
      <c r="N18" s="81"/>
      <c r="O18" s="81"/>
      <c r="P18" s="429">
        <f>D11</f>
        <v>0</v>
      </c>
      <c r="Q18" s="429"/>
      <c r="R18" s="126"/>
      <c r="S18" s="138" t="s">
        <v>5</v>
      </c>
      <c r="T18" s="139"/>
      <c r="AH18" s="4"/>
    </row>
    <row r="19" spans="1:39" ht="18" customHeight="1">
      <c r="A19" s="72"/>
      <c r="B19" s="78"/>
      <c r="C19" s="79"/>
      <c r="D19" s="79"/>
      <c r="E19" s="79"/>
      <c r="F19" s="79"/>
      <c r="G19" s="137"/>
      <c r="H19" s="73" t="s">
        <v>17</v>
      </c>
      <c r="I19" s="74"/>
      <c r="J19" s="80"/>
      <c r="K19" s="81"/>
      <c r="L19" s="81"/>
      <c r="M19" s="81"/>
      <c r="N19" s="81"/>
      <c r="O19" s="81"/>
      <c r="P19" s="81"/>
      <c r="Q19" s="81"/>
      <c r="R19" s="140"/>
      <c r="S19" s="141"/>
      <c r="T19" s="139"/>
      <c r="AH19" s="4"/>
    </row>
    <row r="20" spans="1:39" ht="18" customHeight="1">
      <c r="A20" s="107"/>
      <c r="B20" s="142"/>
      <c r="C20" s="143"/>
      <c r="D20" s="143"/>
      <c r="E20" s="143"/>
      <c r="F20" s="143"/>
      <c r="G20" s="119"/>
      <c r="H20" s="84" t="s">
        <v>17</v>
      </c>
      <c r="I20" s="85"/>
      <c r="J20" s="144"/>
      <c r="K20" s="81"/>
      <c r="L20" s="81"/>
      <c r="M20" s="81"/>
      <c r="N20" s="81"/>
      <c r="O20" s="81"/>
      <c r="P20" s="81"/>
      <c r="Q20" s="81"/>
      <c r="R20" s="81"/>
      <c r="S20" s="145"/>
      <c r="T20" s="76"/>
      <c r="AH20" s="4"/>
    </row>
    <row r="21" spans="1:39" ht="18" customHeight="1">
      <c r="A21" s="68"/>
      <c r="B21" s="130">
        <v>2</v>
      </c>
      <c r="C21" s="131"/>
      <c r="D21" s="131"/>
      <c r="E21" s="131"/>
      <c r="F21" s="131"/>
      <c r="G21" s="113"/>
      <c r="H21" s="69" t="s">
        <v>17</v>
      </c>
      <c r="I21" s="70"/>
      <c r="J21" s="68"/>
      <c r="K21" s="132"/>
      <c r="L21" s="132"/>
      <c r="M21" s="132"/>
      <c r="N21" s="132"/>
      <c r="O21" s="132"/>
      <c r="P21" s="132"/>
      <c r="Q21" s="132"/>
      <c r="R21" s="132"/>
      <c r="S21" s="146"/>
      <c r="T21" s="76"/>
      <c r="AH21" s="4"/>
    </row>
    <row r="22" spans="1:39" ht="18" customHeight="1">
      <c r="A22" s="72"/>
      <c r="B22" s="78"/>
      <c r="C22" s="79"/>
      <c r="D22" s="79"/>
      <c r="E22" s="79"/>
      <c r="F22" s="79"/>
      <c r="G22" s="134"/>
      <c r="H22" s="73" t="s">
        <v>17</v>
      </c>
      <c r="I22" s="74"/>
      <c r="J22" s="72"/>
      <c r="K22" s="81"/>
      <c r="L22" s="81"/>
      <c r="M22" s="81"/>
      <c r="N22" s="81"/>
      <c r="O22" s="81"/>
      <c r="P22" s="81"/>
      <c r="Q22" s="81"/>
      <c r="R22" s="81"/>
      <c r="S22" s="147"/>
      <c r="T22" s="76"/>
      <c r="AH22" s="4"/>
    </row>
    <row r="23" spans="1:39" ht="18" customHeight="1">
      <c r="A23" s="72" t="s">
        <v>4</v>
      </c>
      <c r="B23" s="78">
        <f>$B9</f>
        <v>0</v>
      </c>
      <c r="C23" s="79"/>
      <c r="D23" s="79"/>
      <c r="E23" s="429">
        <f>D9</f>
        <v>0</v>
      </c>
      <c r="F23" s="429"/>
      <c r="G23" s="137"/>
      <c r="H23" s="73" t="s">
        <v>17</v>
      </c>
      <c r="I23" s="74"/>
      <c r="J23" s="277">
        <f>B13</f>
        <v>0</v>
      </c>
      <c r="K23" s="81"/>
      <c r="L23" s="81"/>
      <c r="M23" s="81"/>
      <c r="N23" s="81"/>
      <c r="O23" s="81"/>
      <c r="P23" s="429">
        <f>D13</f>
        <v>0</v>
      </c>
      <c r="Q23" s="429"/>
      <c r="R23" s="140">
        <v>0</v>
      </c>
      <c r="S23" s="138" t="s">
        <v>14</v>
      </c>
      <c r="T23" s="139"/>
      <c r="AH23" s="4"/>
    </row>
    <row r="24" spans="1:39" ht="18" customHeight="1">
      <c r="A24" s="72"/>
      <c r="B24" s="78"/>
      <c r="C24" s="79"/>
      <c r="D24" s="79"/>
      <c r="E24" s="79"/>
      <c r="F24" s="79"/>
      <c r="G24" s="137"/>
      <c r="H24" s="73" t="s">
        <v>17</v>
      </c>
      <c r="I24" s="74"/>
      <c r="J24" s="80"/>
      <c r="K24" s="81"/>
      <c r="L24" s="81"/>
      <c r="M24" s="81"/>
      <c r="N24" s="81"/>
      <c r="O24" s="81"/>
      <c r="P24" s="81"/>
      <c r="Q24" s="81"/>
      <c r="R24" s="140"/>
      <c r="S24" s="141"/>
      <c r="T24" s="139"/>
      <c r="AH24" s="4"/>
    </row>
    <row r="25" spans="1:39" ht="18" customHeight="1">
      <c r="A25" s="107" t="s">
        <v>10</v>
      </c>
      <c r="B25" s="142"/>
      <c r="C25" s="143"/>
      <c r="D25" s="143"/>
      <c r="E25" s="143"/>
      <c r="F25" s="143"/>
      <c r="G25" s="119"/>
      <c r="H25" s="84" t="s">
        <v>17</v>
      </c>
      <c r="I25" s="85"/>
      <c r="J25" s="144"/>
      <c r="K25" s="81"/>
      <c r="L25" s="81"/>
      <c r="M25" s="81"/>
      <c r="N25" s="81"/>
      <c r="O25" s="81"/>
      <c r="P25" s="81"/>
      <c r="Q25" s="81"/>
      <c r="R25" s="81"/>
      <c r="S25" s="147"/>
      <c r="T25" s="76"/>
      <c r="AH25" s="4"/>
    </row>
    <row r="26" spans="1:39" ht="18" customHeight="1">
      <c r="A26" s="68"/>
      <c r="B26" s="130">
        <v>3</v>
      </c>
      <c r="C26" s="131"/>
      <c r="D26" s="131"/>
      <c r="E26" s="131"/>
      <c r="F26" s="131"/>
      <c r="G26" s="113"/>
      <c r="H26" s="69" t="s">
        <v>17</v>
      </c>
      <c r="I26" s="70"/>
      <c r="J26" s="68"/>
      <c r="K26" s="132"/>
      <c r="L26" s="132"/>
      <c r="M26" s="132"/>
      <c r="N26" s="132"/>
      <c r="O26" s="132"/>
      <c r="P26" s="132"/>
      <c r="Q26" s="132"/>
      <c r="R26" s="132"/>
      <c r="S26" s="146"/>
      <c r="T26" s="76"/>
      <c r="AH26" s="4"/>
    </row>
    <row r="27" spans="1:39" ht="18" customHeight="1">
      <c r="A27" s="72"/>
      <c r="B27" s="78"/>
      <c r="C27" s="79"/>
      <c r="D27" s="79"/>
      <c r="E27" s="79"/>
      <c r="F27" s="79"/>
      <c r="G27" s="134"/>
      <c r="H27" s="73" t="s">
        <v>17</v>
      </c>
      <c r="I27" s="74"/>
      <c r="J27" s="72"/>
      <c r="K27" s="81"/>
      <c r="L27" s="81"/>
      <c r="M27" s="81"/>
      <c r="N27" s="81"/>
      <c r="O27" s="81"/>
      <c r="P27" s="81"/>
      <c r="Q27" s="81"/>
      <c r="R27" s="126"/>
      <c r="S27" s="147"/>
      <c r="T27" s="76"/>
      <c r="AH27" s="4"/>
    </row>
    <row r="28" spans="1:39" ht="18" customHeight="1">
      <c r="A28" s="72" t="s">
        <v>3</v>
      </c>
      <c r="B28" s="135">
        <f>B7</f>
        <v>0</v>
      </c>
      <c r="C28" s="79"/>
      <c r="D28" s="79"/>
      <c r="E28" s="429">
        <f>D7</f>
        <v>0</v>
      </c>
      <c r="F28" s="429"/>
      <c r="G28" s="137"/>
      <c r="H28" s="73" t="s">
        <v>17</v>
      </c>
      <c r="I28" s="74"/>
      <c r="J28" s="80">
        <f>$B13</f>
        <v>0</v>
      </c>
      <c r="K28" s="81"/>
      <c r="L28" s="81"/>
      <c r="M28" s="81"/>
      <c r="N28" s="81"/>
      <c r="O28" s="81"/>
      <c r="P28" s="429">
        <f>D13</f>
        <v>0</v>
      </c>
      <c r="Q28" s="429"/>
      <c r="R28" s="126"/>
      <c r="S28" s="138" t="s">
        <v>14</v>
      </c>
      <c r="T28" s="139"/>
      <c r="AH28" s="4"/>
    </row>
    <row r="29" spans="1:39" ht="18" customHeight="1">
      <c r="A29" s="72"/>
      <c r="B29" s="78"/>
      <c r="C29" s="79"/>
      <c r="D29" s="79"/>
      <c r="E29" s="79"/>
      <c r="F29" s="79"/>
      <c r="G29" s="137"/>
      <c r="H29" s="73" t="s">
        <v>17</v>
      </c>
      <c r="I29" s="74"/>
      <c r="J29" s="78"/>
      <c r="K29" s="81"/>
      <c r="L29" s="81"/>
      <c r="M29" s="81"/>
      <c r="N29" s="81"/>
      <c r="O29" s="81"/>
      <c r="P29" s="81"/>
      <c r="Q29" s="81"/>
      <c r="R29" s="140"/>
      <c r="S29" s="141"/>
      <c r="T29" s="139"/>
      <c r="AH29" s="4"/>
      <c r="AJ29" s="87"/>
      <c r="AK29" s="87"/>
      <c r="AL29" s="87"/>
      <c r="AM29" s="87"/>
    </row>
    <row r="30" spans="1:39" ht="18" customHeight="1">
      <c r="A30" s="107" t="s">
        <v>10</v>
      </c>
      <c r="B30" s="142"/>
      <c r="C30" s="143"/>
      <c r="D30" s="143"/>
      <c r="E30" s="143"/>
      <c r="F30" s="143"/>
      <c r="G30" s="119"/>
      <c r="H30" s="84" t="s">
        <v>17</v>
      </c>
      <c r="I30" s="85"/>
      <c r="J30" s="144"/>
      <c r="K30" s="81"/>
      <c r="L30" s="81"/>
      <c r="M30" s="81"/>
      <c r="N30" s="81"/>
      <c r="O30" s="81"/>
      <c r="P30" s="81"/>
      <c r="Q30" s="81"/>
      <c r="R30" s="81"/>
      <c r="S30" s="147"/>
      <c r="T30" s="76"/>
      <c r="AH30" s="4"/>
      <c r="AJ30" s="87"/>
      <c r="AK30" s="87"/>
      <c r="AL30" s="87"/>
      <c r="AM30" s="87"/>
    </row>
    <row r="31" spans="1:39" ht="18" customHeight="1">
      <c r="A31" s="68"/>
      <c r="B31" s="130">
        <v>4</v>
      </c>
      <c r="C31" s="131"/>
      <c r="D31" s="131"/>
      <c r="E31" s="131"/>
      <c r="F31" s="131"/>
      <c r="G31" s="113"/>
      <c r="H31" s="69" t="s">
        <v>17</v>
      </c>
      <c r="I31" s="70"/>
      <c r="J31" s="68"/>
      <c r="K31" s="132"/>
      <c r="L31" s="132"/>
      <c r="M31" s="132"/>
      <c r="N31" s="132"/>
      <c r="O31" s="132"/>
      <c r="P31" s="132"/>
      <c r="Q31" s="132"/>
      <c r="R31" s="132"/>
      <c r="S31" s="146"/>
      <c r="T31" s="76"/>
      <c r="AH31" s="4"/>
      <c r="AJ31" s="87"/>
      <c r="AK31" s="87"/>
      <c r="AL31" s="87"/>
      <c r="AM31" s="87"/>
    </row>
    <row r="32" spans="1:39" ht="18" customHeight="1">
      <c r="A32" s="72"/>
      <c r="B32" s="78"/>
      <c r="C32" s="79"/>
      <c r="D32" s="79"/>
      <c r="E32" s="79"/>
      <c r="F32" s="79"/>
      <c r="G32" s="134"/>
      <c r="H32" s="73" t="s">
        <v>17</v>
      </c>
      <c r="I32" s="74"/>
      <c r="J32" s="72"/>
      <c r="K32" s="81"/>
      <c r="L32" s="81"/>
      <c r="M32" s="81"/>
      <c r="N32" s="81"/>
      <c r="O32" s="81"/>
      <c r="P32" s="81"/>
      <c r="Q32" s="81"/>
      <c r="R32" s="81"/>
      <c r="S32" s="147"/>
      <c r="T32" s="76"/>
      <c r="AH32" s="4"/>
      <c r="AJ32" s="87"/>
      <c r="AK32" s="87"/>
      <c r="AL32" s="87"/>
      <c r="AM32" s="87"/>
    </row>
    <row r="33" spans="1:39" ht="18" customHeight="1">
      <c r="A33" s="72" t="s">
        <v>4</v>
      </c>
      <c r="B33" s="135">
        <f>B9</f>
        <v>0</v>
      </c>
      <c r="C33" s="79"/>
      <c r="D33" s="79"/>
      <c r="E33" s="429">
        <f>D9</f>
        <v>0</v>
      </c>
      <c r="F33" s="429"/>
      <c r="G33" s="137"/>
      <c r="H33" s="73" t="s">
        <v>17</v>
      </c>
      <c r="I33" s="74"/>
      <c r="J33" s="135">
        <f>B11</f>
        <v>0</v>
      </c>
      <c r="K33" s="81"/>
      <c r="L33" s="81"/>
      <c r="M33" s="81"/>
      <c r="N33" s="81"/>
      <c r="O33" s="81"/>
      <c r="P33" s="429">
        <f>D11</f>
        <v>0</v>
      </c>
      <c r="Q33" s="429"/>
      <c r="R33" s="140">
        <v>0</v>
      </c>
      <c r="S33" s="138" t="s">
        <v>5</v>
      </c>
      <c r="T33" s="139"/>
      <c r="AH33" s="4"/>
      <c r="AJ33" s="87"/>
      <c r="AK33" s="87"/>
      <c r="AL33" s="87"/>
      <c r="AM33" s="87"/>
    </row>
    <row r="34" spans="1:39" ht="18" customHeight="1">
      <c r="A34" s="72"/>
      <c r="B34" s="78"/>
      <c r="C34" s="79"/>
      <c r="D34" s="79"/>
      <c r="E34" s="79"/>
      <c r="F34" s="79"/>
      <c r="G34" s="137"/>
      <c r="H34" s="73" t="s">
        <v>17</v>
      </c>
      <c r="I34" s="74"/>
      <c r="J34" s="80"/>
      <c r="K34" s="81"/>
      <c r="L34" s="81"/>
      <c r="M34" s="81"/>
      <c r="N34" s="81"/>
      <c r="O34" s="81"/>
      <c r="P34" s="81"/>
      <c r="Q34" s="81"/>
      <c r="R34" s="140"/>
      <c r="S34" s="141"/>
      <c r="T34" s="139"/>
      <c r="AH34" s="4"/>
      <c r="AJ34" s="87"/>
      <c r="AK34" s="87"/>
      <c r="AL34" s="87"/>
      <c r="AM34" s="87"/>
    </row>
    <row r="35" spans="1:39" ht="18" customHeight="1">
      <c r="A35" s="107" t="s">
        <v>10</v>
      </c>
      <c r="B35" s="142"/>
      <c r="C35" s="143"/>
      <c r="D35" s="143"/>
      <c r="E35" s="143"/>
      <c r="F35" s="143"/>
      <c r="G35" s="119"/>
      <c r="H35" s="84" t="s">
        <v>17</v>
      </c>
      <c r="I35" s="85"/>
      <c r="J35" s="144"/>
      <c r="K35" s="81"/>
      <c r="L35" s="81"/>
      <c r="M35" s="81"/>
      <c r="N35" s="81"/>
      <c r="O35" s="81"/>
      <c r="P35" s="81"/>
      <c r="Q35" s="81"/>
      <c r="R35" s="81"/>
      <c r="S35" s="147"/>
      <c r="T35" s="76"/>
      <c r="AH35" s="4"/>
      <c r="AJ35" s="87"/>
      <c r="AK35" s="87"/>
      <c r="AL35" s="87"/>
      <c r="AM35" s="87"/>
    </row>
    <row r="36" spans="1:39" ht="18" customHeight="1">
      <c r="A36" s="68"/>
      <c r="B36" s="130">
        <v>5</v>
      </c>
      <c r="C36" s="131"/>
      <c r="D36" s="131"/>
      <c r="E36" s="131"/>
      <c r="F36" s="131"/>
      <c r="G36" s="113"/>
      <c r="H36" s="69" t="s">
        <v>17</v>
      </c>
      <c r="I36" s="70"/>
      <c r="J36" s="68"/>
      <c r="K36" s="132"/>
      <c r="L36" s="132"/>
      <c r="M36" s="132"/>
      <c r="N36" s="132"/>
      <c r="O36" s="132"/>
      <c r="P36" s="132"/>
      <c r="Q36" s="132"/>
      <c r="R36" s="132"/>
      <c r="S36" s="146"/>
      <c r="T36" s="76"/>
      <c r="AH36" s="4"/>
      <c r="AJ36" s="87"/>
      <c r="AK36" s="87"/>
      <c r="AL36" s="87"/>
      <c r="AM36" s="87"/>
    </row>
    <row r="37" spans="1:39" ht="18" customHeight="1">
      <c r="A37" s="72"/>
      <c r="B37" s="78"/>
      <c r="C37" s="79"/>
      <c r="D37" s="79"/>
      <c r="E37" s="79"/>
      <c r="F37" s="79"/>
      <c r="G37" s="134"/>
      <c r="H37" s="73" t="s">
        <v>17</v>
      </c>
      <c r="I37" s="74"/>
      <c r="J37" s="72"/>
      <c r="K37" s="81"/>
      <c r="L37" s="81"/>
      <c r="M37" s="81"/>
      <c r="N37" s="81"/>
      <c r="O37" s="81"/>
      <c r="P37" s="81"/>
      <c r="Q37" s="81"/>
      <c r="R37" s="126"/>
      <c r="S37" s="147"/>
      <c r="T37" s="76"/>
      <c r="AH37" s="4"/>
      <c r="AJ37" s="87"/>
      <c r="AK37" s="87"/>
      <c r="AL37" s="87"/>
      <c r="AM37" s="87"/>
    </row>
    <row r="38" spans="1:39" ht="18" customHeight="1">
      <c r="A38" s="72" t="s">
        <v>2</v>
      </c>
      <c r="B38" s="135">
        <f>$B5</f>
        <v>0</v>
      </c>
      <c r="C38" s="81"/>
      <c r="D38" s="81"/>
      <c r="E38" s="429">
        <f>D5</f>
        <v>0</v>
      </c>
      <c r="F38" s="429"/>
      <c r="G38" s="137"/>
      <c r="H38" s="73" t="s">
        <v>17</v>
      </c>
      <c r="I38" s="74"/>
      <c r="J38" s="277">
        <f>B9</f>
        <v>0</v>
      </c>
      <c r="K38" s="81"/>
      <c r="L38" s="81"/>
      <c r="M38" s="81"/>
      <c r="N38" s="81"/>
      <c r="O38" s="81"/>
      <c r="P38" s="429">
        <f>D9</f>
        <v>0</v>
      </c>
      <c r="Q38" s="429"/>
      <c r="R38" s="126"/>
      <c r="S38" s="138" t="s">
        <v>4</v>
      </c>
      <c r="T38" s="139"/>
      <c r="AH38" s="4"/>
      <c r="AJ38" s="87"/>
      <c r="AK38" s="87"/>
      <c r="AL38" s="87"/>
      <c r="AM38" s="87"/>
    </row>
    <row r="39" spans="1:39" ht="18" customHeight="1">
      <c r="A39" s="72"/>
      <c r="B39" s="78"/>
      <c r="C39" s="81"/>
      <c r="D39" s="81"/>
      <c r="E39" s="81"/>
      <c r="F39" s="81"/>
      <c r="G39" s="137"/>
      <c r="H39" s="73" t="s">
        <v>17</v>
      </c>
      <c r="I39" s="74"/>
      <c r="J39" s="78"/>
      <c r="K39" s="81"/>
      <c r="L39" s="81"/>
      <c r="M39" s="81"/>
      <c r="N39" s="81"/>
      <c r="O39" s="81"/>
      <c r="P39" s="81"/>
      <c r="Q39" s="81"/>
      <c r="R39" s="140"/>
      <c r="S39" s="141"/>
      <c r="T39" s="139"/>
      <c r="AH39" s="4"/>
      <c r="AJ39" s="87"/>
      <c r="AK39" s="87"/>
      <c r="AL39" s="87"/>
      <c r="AM39" s="87"/>
    </row>
    <row r="40" spans="1:39" ht="18" customHeight="1">
      <c r="A40" s="107" t="s">
        <v>10</v>
      </c>
      <c r="B40" s="142"/>
      <c r="C40" s="143"/>
      <c r="D40" s="143"/>
      <c r="E40" s="143"/>
      <c r="F40" s="143"/>
      <c r="G40" s="119"/>
      <c r="H40" s="84" t="s">
        <v>17</v>
      </c>
      <c r="I40" s="85"/>
      <c r="J40" s="144"/>
      <c r="K40" s="81"/>
      <c r="L40" s="81"/>
      <c r="M40" s="81"/>
      <c r="N40" s="81"/>
      <c r="O40" s="81"/>
      <c r="P40" s="81"/>
      <c r="Q40" s="81"/>
      <c r="R40" s="81"/>
      <c r="S40" s="147"/>
      <c r="T40" s="76"/>
      <c r="AH40" s="4"/>
      <c r="AJ40" s="87"/>
      <c r="AK40" s="87"/>
      <c r="AL40" s="87"/>
      <c r="AM40" s="87"/>
    </row>
    <row r="41" spans="1:39" ht="18" customHeight="1">
      <c r="A41" s="68"/>
      <c r="B41" s="130">
        <v>6</v>
      </c>
      <c r="C41" s="131"/>
      <c r="D41" s="131"/>
      <c r="E41" s="131"/>
      <c r="F41" s="131"/>
      <c r="G41" s="113"/>
      <c r="H41" s="69" t="s">
        <v>17</v>
      </c>
      <c r="I41" s="70"/>
      <c r="J41" s="68"/>
      <c r="K41" s="132"/>
      <c r="L41" s="132"/>
      <c r="M41" s="132"/>
      <c r="N41" s="132"/>
      <c r="O41" s="132"/>
      <c r="P41" s="132"/>
      <c r="Q41" s="132"/>
      <c r="R41" s="132"/>
      <c r="S41" s="146"/>
      <c r="T41" s="76"/>
      <c r="AH41" s="4"/>
      <c r="AJ41" s="87"/>
      <c r="AK41" s="87"/>
      <c r="AL41" s="87"/>
      <c r="AM41" s="87"/>
    </row>
    <row r="42" spans="1:39" ht="18" customHeight="1">
      <c r="A42" s="72"/>
      <c r="B42" s="78"/>
      <c r="C42" s="79"/>
      <c r="D42" s="79"/>
      <c r="E42" s="79"/>
      <c r="F42" s="79"/>
      <c r="G42" s="134"/>
      <c r="H42" s="73" t="s">
        <v>17</v>
      </c>
      <c r="I42" s="74"/>
      <c r="J42" s="72"/>
      <c r="K42" s="81"/>
      <c r="L42" s="81"/>
      <c r="M42" s="81"/>
      <c r="N42" s="81"/>
      <c r="O42" s="81"/>
      <c r="P42" s="81"/>
      <c r="Q42" s="81"/>
      <c r="R42" s="126"/>
      <c r="S42" s="147"/>
      <c r="T42" s="76"/>
      <c r="AH42" s="4"/>
      <c r="AJ42" s="87"/>
      <c r="AK42" s="87"/>
      <c r="AL42" s="87"/>
      <c r="AM42" s="87"/>
    </row>
    <row r="43" spans="1:39" ht="18" customHeight="1">
      <c r="A43" s="72" t="s">
        <v>3</v>
      </c>
      <c r="B43" s="135">
        <f>B7</f>
        <v>0</v>
      </c>
      <c r="C43" s="79"/>
      <c r="D43" s="79"/>
      <c r="E43" s="429">
        <f>D7</f>
        <v>0</v>
      </c>
      <c r="F43" s="429"/>
      <c r="G43" s="137"/>
      <c r="H43" s="73" t="s">
        <v>17</v>
      </c>
      <c r="I43" s="74"/>
      <c r="J43" s="277">
        <f>B11</f>
        <v>0</v>
      </c>
      <c r="K43" s="81"/>
      <c r="L43" s="81"/>
      <c r="M43" s="81"/>
      <c r="N43" s="81"/>
      <c r="O43" s="81"/>
      <c r="P43" s="429">
        <f>D11</f>
        <v>0</v>
      </c>
      <c r="Q43" s="429"/>
      <c r="R43" s="126"/>
      <c r="S43" s="138" t="s">
        <v>5</v>
      </c>
      <c r="T43" s="139"/>
      <c r="AH43" s="4"/>
      <c r="AJ43" s="87"/>
      <c r="AK43" s="87"/>
      <c r="AL43" s="87"/>
      <c r="AM43" s="87"/>
    </row>
    <row r="44" spans="1:39" ht="18" customHeight="1">
      <c r="A44" s="72"/>
      <c r="B44" s="78"/>
      <c r="C44" s="79"/>
      <c r="D44" s="79"/>
      <c r="E44" s="79"/>
      <c r="F44" s="79"/>
      <c r="G44" s="137"/>
      <c r="H44" s="73" t="s">
        <v>17</v>
      </c>
      <c r="I44" s="74"/>
      <c r="J44" s="80"/>
      <c r="K44" s="81"/>
      <c r="L44" s="81"/>
      <c r="M44" s="81"/>
      <c r="N44" s="81"/>
      <c r="O44" s="81"/>
      <c r="P44" s="81"/>
      <c r="Q44" s="81"/>
      <c r="R44" s="140"/>
      <c r="S44" s="141"/>
      <c r="T44" s="139"/>
      <c r="AH44" s="4"/>
      <c r="AJ44" s="87"/>
      <c r="AK44" s="87"/>
      <c r="AL44" s="87"/>
      <c r="AM44" s="87"/>
    </row>
    <row r="45" spans="1:39" ht="18" customHeight="1">
      <c r="A45" s="107" t="s">
        <v>10</v>
      </c>
      <c r="B45" s="142"/>
      <c r="C45" s="143"/>
      <c r="D45" s="143"/>
      <c r="E45" s="143"/>
      <c r="F45" s="143"/>
      <c r="G45" s="119"/>
      <c r="H45" s="84" t="s">
        <v>17</v>
      </c>
      <c r="I45" s="85"/>
      <c r="J45" s="144"/>
      <c r="K45" s="81"/>
      <c r="L45" s="81"/>
      <c r="M45" s="81"/>
      <c r="N45" s="81"/>
      <c r="O45" s="81"/>
      <c r="P45" s="81"/>
      <c r="Q45" s="81"/>
      <c r="R45" s="81"/>
      <c r="S45" s="147"/>
      <c r="T45" s="76"/>
      <c r="AH45" s="4"/>
      <c r="AJ45" s="87"/>
      <c r="AK45" s="87"/>
      <c r="AL45" s="87"/>
      <c r="AM45" s="87"/>
    </row>
    <row r="46" spans="1:39" ht="18" customHeight="1">
      <c r="A46" s="68"/>
      <c r="B46" s="130">
        <v>7</v>
      </c>
      <c r="C46" s="131"/>
      <c r="D46" s="131"/>
      <c r="E46" s="131"/>
      <c r="F46" s="131"/>
      <c r="G46" s="113"/>
      <c r="H46" s="69" t="s">
        <v>17</v>
      </c>
      <c r="I46" s="70"/>
      <c r="J46" s="68"/>
      <c r="K46" s="132"/>
      <c r="L46" s="132"/>
      <c r="M46" s="132"/>
      <c r="N46" s="132"/>
      <c r="O46" s="132"/>
      <c r="P46" s="132"/>
      <c r="Q46" s="132"/>
      <c r="R46" s="132"/>
      <c r="S46" s="146"/>
      <c r="T46" s="76"/>
      <c r="AH46" s="4"/>
      <c r="AJ46" s="87"/>
      <c r="AK46" s="87"/>
      <c r="AL46" s="87"/>
      <c r="AM46" s="87"/>
    </row>
    <row r="47" spans="1:39" ht="18" customHeight="1">
      <c r="A47" s="72"/>
      <c r="B47" s="78"/>
      <c r="C47" s="79"/>
      <c r="D47" s="79"/>
      <c r="E47" s="79"/>
      <c r="F47" s="79"/>
      <c r="G47" s="134"/>
      <c r="H47" s="73" t="s">
        <v>17</v>
      </c>
      <c r="I47" s="74"/>
      <c r="J47" s="72"/>
      <c r="K47" s="81"/>
      <c r="L47" s="81"/>
      <c r="M47" s="81"/>
      <c r="N47" s="81"/>
      <c r="O47" s="81"/>
      <c r="P47" s="81"/>
      <c r="Q47" s="81"/>
      <c r="R47" s="81"/>
      <c r="S47" s="147"/>
      <c r="T47" s="76"/>
      <c r="AH47" s="4"/>
      <c r="AJ47" s="87"/>
      <c r="AK47" s="87"/>
      <c r="AL47" s="87"/>
      <c r="AM47" s="87"/>
    </row>
    <row r="48" spans="1:39" ht="18" customHeight="1">
      <c r="A48" s="72" t="s">
        <v>2</v>
      </c>
      <c r="B48" s="135">
        <f>$B5</f>
        <v>0</v>
      </c>
      <c r="C48" s="79"/>
      <c r="D48" s="79"/>
      <c r="E48" s="429">
        <f>D5</f>
        <v>0</v>
      </c>
      <c r="F48" s="429"/>
      <c r="G48" s="137"/>
      <c r="H48" s="73" t="s">
        <v>17</v>
      </c>
      <c r="I48" s="74"/>
      <c r="J48" s="135">
        <f>B7</f>
        <v>0</v>
      </c>
      <c r="K48" s="81"/>
      <c r="L48" s="81"/>
      <c r="M48" s="81"/>
      <c r="N48" s="81"/>
      <c r="O48" s="81"/>
      <c r="P48" s="429">
        <f>D7</f>
        <v>0</v>
      </c>
      <c r="Q48" s="429"/>
      <c r="R48" s="140">
        <v>0</v>
      </c>
      <c r="S48" s="138" t="s">
        <v>3</v>
      </c>
      <c r="T48" s="139"/>
      <c r="AH48" s="4"/>
      <c r="AJ48" s="87"/>
      <c r="AK48" s="87"/>
      <c r="AL48" s="87"/>
      <c r="AM48" s="87"/>
    </row>
    <row r="49" spans="1:39" ht="18" customHeight="1">
      <c r="A49" s="72"/>
      <c r="B49" s="78"/>
      <c r="C49" s="79"/>
      <c r="D49" s="79"/>
      <c r="E49" s="79"/>
      <c r="F49" s="79"/>
      <c r="G49" s="137"/>
      <c r="H49" s="73" t="s">
        <v>17</v>
      </c>
      <c r="I49" s="74"/>
      <c r="J49" s="78"/>
      <c r="K49" s="81"/>
      <c r="L49" s="81"/>
      <c r="M49" s="81"/>
      <c r="N49" s="81"/>
      <c r="O49" s="81"/>
      <c r="P49" s="81"/>
      <c r="Q49" s="81"/>
      <c r="R49" s="140"/>
      <c r="S49" s="141"/>
      <c r="T49" s="139"/>
      <c r="AH49" s="4"/>
      <c r="AJ49" s="87"/>
      <c r="AK49" s="87"/>
      <c r="AL49" s="87"/>
      <c r="AM49" s="87"/>
    </row>
    <row r="50" spans="1:39" ht="18" customHeight="1">
      <c r="A50" s="107" t="s">
        <v>10</v>
      </c>
      <c r="B50" s="142"/>
      <c r="C50" s="143"/>
      <c r="D50" s="143"/>
      <c r="E50" s="143"/>
      <c r="F50" s="143"/>
      <c r="G50" s="119"/>
      <c r="H50" s="84" t="s">
        <v>17</v>
      </c>
      <c r="I50" s="85"/>
      <c r="J50" s="144"/>
      <c r="K50" s="103"/>
      <c r="L50" s="103"/>
      <c r="M50" s="103"/>
      <c r="N50" s="103"/>
      <c r="O50" s="103"/>
      <c r="P50" s="103"/>
      <c r="Q50" s="103"/>
      <c r="R50" s="103"/>
      <c r="S50" s="145"/>
      <c r="T50" s="76"/>
      <c r="AH50" s="4"/>
      <c r="AJ50" s="87"/>
      <c r="AK50" s="87"/>
      <c r="AL50" s="87"/>
      <c r="AM50" s="87"/>
    </row>
    <row r="51" spans="1:39" ht="18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H51" s="4"/>
      <c r="AJ51" s="87"/>
      <c r="AK51" s="87"/>
      <c r="AL51" s="87"/>
      <c r="AM51" s="87"/>
    </row>
    <row r="52" spans="1:39" ht="18" customHeight="1">
      <c r="A52" s="108"/>
      <c r="B52" s="148" t="str">
        <f>B15</f>
        <v>EVENT</v>
      </c>
      <c r="C52" s="148"/>
      <c r="D52" s="148"/>
      <c r="E52" s="148"/>
      <c r="F52" s="148"/>
      <c r="G52" s="148"/>
      <c r="H52" s="149" t="str">
        <f>H15</f>
        <v>Group</v>
      </c>
      <c r="I52" s="148">
        <f>D3</f>
        <v>1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H52" s="4"/>
      <c r="AJ52" s="87"/>
      <c r="AK52" s="87"/>
      <c r="AL52" s="87"/>
      <c r="AM52" s="87"/>
    </row>
    <row r="53" spans="1:39" ht="18" customHeight="1">
      <c r="A53" s="68"/>
      <c r="B53" s="130">
        <v>8</v>
      </c>
      <c r="C53" s="131"/>
      <c r="D53" s="131"/>
      <c r="E53" s="131"/>
      <c r="F53" s="131"/>
      <c r="G53" s="113"/>
      <c r="H53" s="69" t="s">
        <v>17</v>
      </c>
      <c r="I53" s="70"/>
      <c r="J53" s="68"/>
      <c r="K53" s="132"/>
      <c r="L53" s="132"/>
      <c r="M53" s="132"/>
      <c r="N53" s="132"/>
      <c r="O53" s="132"/>
      <c r="P53" s="132"/>
      <c r="Q53" s="132"/>
      <c r="R53" s="132"/>
      <c r="S53" s="146"/>
      <c r="T53" s="76"/>
      <c r="AH53" s="4"/>
      <c r="AJ53" s="87"/>
      <c r="AK53" s="87"/>
      <c r="AL53" s="87"/>
      <c r="AM53" s="87"/>
    </row>
    <row r="54" spans="1:39" ht="18" customHeight="1">
      <c r="A54" s="72"/>
      <c r="B54" s="78"/>
      <c r="C54" s="79"/>
      <c r="D54" s="79"/>
      <c r="E54" s="79"/>
      <c r="F54" s="79"/>
      <c r="G54" s="134"/>
      <c r="H54" s="73" t="s">
        <v>17</v>
      </c>
      <c r="I54" s="74"/>
      <c r="J54" s="72"/>
      <c r="K54" s="81"/>
      <c r="L54" s="81"/>
      <c r="M54" s="81"/>
      <c r="N54" s="81"/>
      <c r="O54" s="81"/>
      <c r="P54" s="81"/>
      <c r="Q54" s="81"/>
      <c r="R54" s="81"/>
      <c r="S54" s="147"/>
      <c r="T54" s="76"/>
      <c r="AH54" s="4"/>
      <c r="AJ54" s="87"/>
      <c r="AK54" s="87"/>
      <c r="AL54" s="87"/>
      <c r="AM54" s="87"/>
    </row>
    <row r="55" spans="1:39" ht="18" customHeight="1">
      <c r="A55" s="72" t="s">
        <v>5</v>
      </c>
      <c r="B55" s="135">
        <f>B11</f>
        <v>0</v>
      </c>
      <c r="C55" s="81"/>
      <c r="D55" s="81"/>
      <c r="E55" s="429">
        <f>D11</f>
        <v>0</v>
      </c>
      <c r="F55" s="429"/>
      <c r="G55" s="137"/>
      <c r="H55" s="73" t="s">
        <v>17</v>
      </c>
      <c r="I55" s="74"/>
      <c r="J55" s="277">
        <f>B13</f>
        <v>0</v>
      </c>
      <c r="K55" s="81"/>
      <c r="L55" s="81"/>
      <c r="M55" s="81"/>
      <c r="N55" s="81"/>
      <c r="O55" s="81"/>
      <c r="P55" s="429">
        <f>D13</f>
        <v>0</v>
      </c>
      <c r="Q55" s="429"/>
      <c r="R55" s="140"/>
      <c r="S55" s="138" t="s">
        <v>14</v>
      </c>
      <c r="T55" s="139"/>
      <c r="AH55" s="4"/>
      <c r="AJ55" s="87"/>
      <c r="AK55" s="87"/>
      <c r="AL55" s="87"/>
      <c r="AM55" s="87"/>
    </row>
    <row r="56" spans="1:39" ht="18" customHeight="1">
      <c r="A56" s="72"/>
      <c r="B56" s="80"/>
      <c r="C56" s="81"/>
      <c r="D56" s="81"/>
      <c r="E56" s="81"/>
      <c r="F56" s="81"/>
      <c r="G56" s="137"/>
      <c r="H56" s="73" t="s">
        <v>17</v>
      </c>
      <c r="I56" s="74"/>
      <c r="J56" s="78"/>
      <c r="K56" s="81"/>
      <c r="L56" s="81"/>
      <c r="M56" s="81"/>
      <c r="N56" s="81"/>
      <c r="O56" s="81"/>
      <c r="P56" s="81"/>
      <c r="Q56" s="81"/>
      <c r="R56" s="140"/>
      <c r="S56" s="141"/>
      <c r="T56" s="139"/>
      <c r="AH56" s="4"/>
      <c r="AJ56" s="87"/>
      <c r="AK56" s="87"/>
      <c r="AL56" s="87"/>
      <c r="AM56" s="87"/>
    </row>
    <row r="57" spans="1:39" ht="18" customHeight="1">
      <c r="A57" s="86" t="s">
        <v>10</v>
      </c>
      <c r="B57" s="142"/>
      <c r="C57" s="143"/>
      <c r="D57" s="143"/>
      <c r="E57" s="143"/>
      <c r="F57" s="143"/>
      <c r="G57" s="119"/>
      <c r="H57" s="84" t="s">
        <v>17</v>
      </c>
      <c r="I57" s="85"/>
      <c r="J57" s="144"/>
      <c r="K57" s="103"/>
      <c r="L57" s="103"/>
      <c r="M57" s="103"/>
      <c r="N57" s="103"/>
      <c r="O57" s="103"/>
      <c r="P57" s="103"/>
      <c r="Q57" s="103"/>
      <c r="R57" s="103"/>
      <c r="S57" s="145"/>
      <c r="T57" s="76"/>
      <c r="AH57" s="4"/>
      <c r="AJ57" s="87"/>
      <c r="AK57" s="87"/>
      <c r="AL57" s="87"/>
      <c r="AM57" s="87"/>
    </row>
    <row r="58" spans="1:39" ht="18" customHeight="1">
      <c r="A58" s="72"/>
      <c r="B58" s="130">
        <v>9</v>
      </c>
      <c r="C58" s="131"/>
      <c r="D58" s="131"/>
      <c r="E58" s="131"/>
      <c r="F58" s="131"/>
      <c r="G58" s="113"/>
      <c r="H58" s="69" t="s">
        <v>17</v>
      </c>
      <c r="I58" s="70"/>
      <c r="J58" s="68"/>
      <c r="K58" s="132"/>
      <c r="L58" s="132"/>
      <c r="M58" s="132"/>
      <c r="N58" s="132"/>
      <c r="O58" s="132"/>
      <c r="P58" s="132"/>
      <c r="Q58" s="132"/>
      <c r="R58" s="150"/>
      <c r="S58" s="146"/>
      <c r="T58" s="76"/>
      <c r="AH58" s="4"/>
      <c r="AJ58" s="87"/>
      <c r="AK58" s="87"/>
      <c r="AL58" s="87"/>
      <c r="AM58" s="87"/>
    </row>
    <row r="59" spans="1:39" ht="18" customHeight="1">
      <c r="A59" s="72"/>
      <c r="B59" s="78"/>
      <c r="C59" s="79"/>
      <c r="D59" s="79"/>
      <c r="E59" s="79"/>
      <c r="F59" s="79"/>
      <c r="G59" s="134"/>
      <c r="H59" s="73" t="s">
        <v>17</v>
      </c>
      <c r="I59" s="74"/>
      <c r="J59" s="72"/>
      <c r="K59" s="81"/>
      <c r="L59" s="81"/>
      <c r="M59" s="81"/>
      <c r="N59" s="81"/>
      <c r="O59" s="81"/>
      <c r="P59" s="81"/>
      <c r="Q59" s="81"/>
      <c r="R59" s="126"/>
      <c r="S59" s="147"/>
      <c r="T59" s="76"/>
      <c r="AH59" s="4"/>
      <c r="AJ59" s="87"/>
      <c r="AK59" s="87"/>
      <c r="AL59" s="87"/>
      <c r="AM59" s="87"/>
    </row>
    <row r="60" spans="1:39" ht="18" customHeight="1">
      <c r="A60" s="72" t="s">
        <v>2</v>
      </c>
      <c r="B60" s="135">
        <f>$B5</f>
        <v>0</v>
      </c>
      <c r="C60" s="81"/>
      <c r="D60" s="81"/>
      <c r="E60" s="429">
        <f>D5</f>
        <v>0</v>
      </c>
      <c r="F60" s="429"/>
      <c r="G60" s="137"/>
      <c r="H60" s="73" t="s">
        <v>17</v>
      </c>
      <c r="I60" s="74"/>
      <c r="J60" s="135">
        <f>B13</f>
        <v>0</v>
      </c>
      <c r="K60" s="81"/>
      <c r="L60" s="81"/>
      <c r="M60" s="81"/>
      <c r="N60" s="81"/>
      <c r="O60" s="81"/>
      <c r="P60" s="429">
        <f>D13</f>
        <v>0</v>
      </c>
      <c r="Q60" s="429"/>
      <c r="R60" s="137">
        <v>0</v>
      </c>
      <c r="S60" s="138" t="s">
        <v>14</v>
      </c>
      <c r="T60" s="139"/>
      <c r="AH60" s="4"/>
      <c r="AJ60" s="87"/>
      <c r="AK60" s="87"/>
      <c r="AL60" s="87"/>
      <c r="AM60" s="87"/>
    </row>
    <row r="61" spans="1:39" ht="18" customHeight="1">
      <c r="A61" s="72"/>
      <c r="B61" s="80"/>
      <c r="C61" s="81"/>
      <c r="D61" s="81"/>
      <c r="E61" s="81"/>
      <c r="F61" s="81"/>
      <c r="G61" s="137"/>
      <c r="H61" s="73" t="s">
        <v>17</v>
      </c>
      <c r="I61" s="74"/>
      <c r="J61" s="78"/>
      <c r="K61" s="81"/>
      <c r="L61" s="81"/>
      <c r="M61" s="81"/>
      <c r="N61" s="81"/>
      <c r="O61" s="81"/>
      <c r="P61" s="81"/>
      <c r="Q61" s="81"/>
      <c r="R61" s="137"/>
      <c r="S61" s="141"/>
      <c r="T61" s="139"/>
      <c r="AH61" s="4"/>
      <c r="AJ61" s="87"/>
      <c r="AK61" s="87"/>
      <c r="AL61" s="87"/>
      <c r="AM61" s="87"/>
    </row>
    <row r="62" spans="1:39" ht="18" customHeight="1">
      <c r="A62" s="107" t="s">
        <v>10</v>
      </c>
      <c r="B62" s="142"/>
      <c r="C62" s="143"/>
      <c r="D62" s="143"/>
      <c r="E62" s="143"/>
      <c r="F62" s="143"/>
      <c r="G62" s="119"/>
      <c r="H62" s="84" t="s">
        <v>17</v>
      </c>
      <c r="I62" s="85"/>
      <c r="J62" s="144"/>
      <c r="K62" s="103"/>
      <c r="L62" s="103"/>
      <c r="M62" s="103"/>
      <c r="N62" s="103"/>
      <c r="O62" s="103"/>
      <c r="P62" s="103"/>
      <c r="Q62" s="103"/>
      <c r="R62" s="125"/>
      <c r="S62" s="145"/>
      <c r="T62" s="76"/>
      <c r="AH62" s="4"/>
      <c r="AJ62" s="87"/>
      <c r="AK62" s="87"/>
      <c r="AL62" s="87"/>
      <c r="AM62" s="87"/>
    </row>
    <row r="63" spans="1:39" ht="18" customHeight="1">
      <c r="A63" s="68"/>
      <c r="B63" s="130">
        <v>10</v>
      </c>
      <c r="C63" s="131"/>
      <c r="D63" s="131"/>
      <c r="E63" s="131"/>
      <c r="F63" s="131"/>
      <c r="G63" s="113"/>
      <c r="H63" s="69" t="s">
        <v>17</v>
      </c>
      <c r="I63" s="70"/>
      <c r="J63" s="68"/>
      <c r="K63" s="132"/>
      <c r="L63" s="132"/>
      <c r="M63" s="132"/>
      <c r="N63" s="132"/>
      <c r="O63" s="132"/>
      <c r="P63" s="132"/>
      <c r="Q63" s="132"/>
      <c r="R63" s="150"/>
      <c r="S63" s="146"/>
      <c r="T63" s="76"/>
      <c r="AH63" s="4"/>
      <c r="AJ63" s="87"/>
      <c r="AK63" s="87"/>
      <c r="AL63" s="87"/>
      <c r="AM63" s="87"/>
    </row>
    <row r="64" spans="1:39" ht="18" customHeight="1">
      <c r="A64" s="72"/>
      <c r="B64" s="78"/>
      <c r="C64" s="79"/>
      <c r="D64" s="79"/>
      <c r="E64" s="79"/>
      <c r="F64" s="79"/>
      <c r="G64" s="134"/>
      <c r="H64" s="73" t="s">
        <v>17</v>
      </c>
      <c r="I64" s="74"/>
      <c r="J64" s="72"/>
      <c r="K64" s="81"/>
      <c r="L64" s="81"/>
      <c r="M64" s="81"/>
      <c r="N64" s="81"/>
      <c r="O64" s="81"/>
      <c r="P64" s="81"/>
      <c r="Q64" s="81"/>
      <c r="R64" s="126"/>
      <c r="S64" s="147"/>
      <c r="T64" s="76"/>
      <c r="AH64" s="4"/>
      <c r="AJ64" s="87"/>
      <c r="AK64" s="87"/>
      <c r="AL64" s="87"/>
      <c r="AM64" s="87"/>
    </row>
    <row r="65" spans="1:39" ht="18" customHeight="1">
      <c r="A65" s="72" t="s">
        <v>3</v>
      </c>
      <c r="B65" s="277">
        <f>B7</f>
        <v>0</v>
      </c>
      <c r="C65" s="79"/>
      <c r="D65" s="79"/>
      <c r="E65" s="429">
        <f>D7</f>
        <v>0</v>
      </c>
      <c r="F65" s="429"/>
      <c r="G65" s="137"/>
      <c r="H65" s="73" t="s">
        <v>17</v>
      </c>
      <c r="I65" s="74"/>
      <c r="J65" s="277">
        <f>B9</f>
        <v>0</v>
      </c>
      <c r="K65" s="81"/>
      <c r="L65" s="81"/>
      <c r="M65" s="81"/>
      <c r="N65" s="81"/>
      <c r="O65" s="81"/>
      <c r="P65" s="429">
        <f>D9</f>
        <v>0</v>
      </c>
      <c r="Q65" s="429"/>
      <c r="R65" s="126"/>
      <c r="S65" s="138" t="s">
        <v>4</v>
      </c>
      <c r="T65" s="139"/>
      <c r="AH65" s="4"/>
      <c r="AJ65" s="87"/>
      <c r="AK65" s="87"/>
      <c r="AL65" s="87"/>
      <c r="AM65" s="87"/>
    </row>
    <row r="66" spans="1:39" ht="18" customHeight="1">
      <c r="A66" s="72"/>
      <c r="B66" s="78"/>
      <c r="C66" s="79"/>
      <c r="D66" s="79"/>
      <c r="E66" s="79"/>
      <c r="F66" s="79"/>
      <c r="G66" s="137"/>
      <c r="H66" s="73" t="s">
        <v>17</v>
      </c>
      <c r="I66" s="74"/>
      <c r="J66" s="80"/>
      <c r="K66" s="81"/>
      <c r="L66" s="81"/>
      <c r="M66" s="81"/>
      <c r="N66" s="81"/>
      <c r="O66" s="81"/>
      <c r="P66" s="81"/>
      <c r="Q66" s="81"/>
      <c r="R66" s="137"/>
      <c r="S66" s="151"/>
      <c r="T66" s="139"/>
      <c r="AH66" s="4"/>
      <c r="AJ66" s="87"/>
      <c r="AK66" s="87"/>
      <c r="AL66" s="87"/>
      <c r="AM66" s="87"/>
    </row>
    <row r="67" spans="1:39" ht="18" customHeight="1">
      <c r="A67" s="107" t="s">
        <v>10</v>
      </c>
      <c r="B67" s="142"/>
      <c r="C67" s="143"/>
      <c r="D67" s="143"/>
      <c r="E67" s="143"/>
      <c r="F67" s="143"/>
      <c r="G67" s="119"/>
      <c r="H67" s="84" t="s">
        <v>17</v>
      </c>
      <c r="I67" s="85"/>
      <c r="J67" s="144"/>
      <c r="K67" s="103"/>
      <c r="L67" s="103"/>
      <c r="M67" s="103"/>
      <c r="N67" s="103"/>
      <c r="O67" s="103"/>
      <c r="P67" s="103"/>
      <c r="Q67" s="103"/>
      <c r="R67" s="125"/>
      <c r="S67" s="152"/>
      <c r="T67" s="76"/>
      <c r="AH67" s="4"/>
      <c r="AJ67" s="87"/>
      <c r="AK67" s="87"/>
      <c r="AL67" s="87"/>
      <c r="AM67" s="87"/>
    </row>
    <row r="68" spans="1:39">
      <c r="AJ68" s="87"/>
      <c r="AK68" s="87"/>
      <c r="AL68" s="87"/>
      <c r="AM68" s="87"/>
    </row>
    <row r="69" spans="1:39" ht="23" customHeight="1">
      <c r="B69" s="121" t="str">
        <f>B1</f>
        <v>EVENT</v>
      </c>
      <c r="C69" s="121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9">
      <c r="B70" s="122"/>
      <c r="C70" s="122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K70" s="4" t="s">
        <v>13</v>
      </c>
    </row>
    <row r="71" spans="1:39">
      <c r="B71" s="123"/>
      <c r="C71" s="123" t="s">
        <v>1</v>
      </c>
      <c r="D71" s="2">
        <v>2</v>
      </c>
      <c r="E71" s="11"/>
      <c r="F71" s="11" t="s">
        <v>2</v>
      </c>
      <c r="G71" s="11"/>
      <c r="H71" s="11"/>
      <c r="I71" s="11" t="s">
        <v>3</v>
      </c>
      <c r="J71" s="124"/>
      <c r="K71" s="11"/>
      <c r="L71" s="11" t="s">
        <v>4</v>
      </c>
      <c r="M71" s="124"/>
      <c r="N71" s="11"/>
      <c r="O71" s="11" t="s">
        <v>5</v>
      </c>
      <c r="P71" s="124" t="s">
        <v>10</v>
      </c>
      <c r="Q71" s="124"/>
      <c r="R71" s="124" t="s">
        <v>14</v>
      </c>
      <c r="S71" s="124" t="s">
        <v>10</v>
      </c>
      <c r="T71" s="9" t="s">
        <v>2</v>
      </c>
      <c r="U71" s="10"/>
      <c r="V71" s="9" t="s">
        <v>3</v>
      </c>
      <c r="W71" s="10"/>
      <c r="X71" s="9" t="s">
        <v>4</v>
      </c>
      <c r="Y71" s="10"/>
      <c r="Z71" s="9" t="s">
        <v>5</v>
      </c>
      <c r="AA71" s="10"/>
      <c r="AB71" s="9" t="s">
        <v>14</v>
      </c>
      <c r="AC71" s="10"/>
      <c r="AD71" s="88" t="s">
        <v>6</v>
      </c>
      <c r="AE71" s="89" t="s">
        <v>7</v>
      </c>
      <c r="AF71" s="83" t="s">
        <v>8</v>
      </c>
      <c r="AG71" s="88" t="s">
        <v>15</v>
      </c>
      <c r="AH71" s="88" t="s">
        <v>16</v>
      </c>
      <c r="AI71" s="75"/>
    </row>
    <row r="72" spans="1:39" ht="17" customHeight="1">
      <c r="B72" s="14"/>
      <c r="C72" s="15"/>
      <c r="D72" s="16"/>
      <c r="E72" s="17"/>
      <c r="F72" s="18"/>
      <c r="G72" s="18"/>
      <c r="H72" s="19">
        <f>IF(J73&lt;0,"L",IF(J73&gt;0,"W", ))</f>
        <v>0</v>
      </c>
      <c r="I72" s="20">
        <f>IF($I126&lt;$H126,$I126, -$H126)</f>
        <v>0</v>
      </c>
      <c r="J72" s="21">
        <f>IF($I127&lt;$H127,$I127, -$H127)</f>
        <v>0</v>
      </c>
      <c r="K72" s="19">
        <f>IF(M73&lt;0,"L",IF(M73&gt;0,"W", ))</f>
        <v>0</v>
      </c>
      <c r="L72" s="20">
        <f>IF($I114&lt;$H114,$I114, -$H114)</f>
        <v>0</v>
      </c>
      <c r="M72" s="21">
        <f>IF($I115&lt;$H115,$I115, -$H115)</f>
        <v>0</v>
      </c>
      <c r="N72" s="19">
        <f>IF(P73&lt;0,"L",IF(P73&gt;0,"W", ))</f>
        <v>0</v>
      </c>
      <c r="O72" s="20">
        <f>IF($I104&lt;$H104,$I104, -$H104)</f>
        <v>0</v>
      </c>
      <c r="P72" s="21">
        <f>IF($I105&lt;$H105,$I105, -$H105)</f>
        <v>0</v>
      </c>
      <c r="Q72" s="19">
        <f>IF(S73&lt;0,"L",IF(S73&gt;0,"W", ))</f>
        <v>0</v>
      </c>
      <c r="R72" s="20">
        <f>IF($I94&lt;$H94,$I94, -$H94)</f>
        <v>0</v>
      </c>
      <c r="S72" s="21">
        <f>IF($I95&lt;$H95,$I95, -$H95)</f>
        <v>0</v>
      </c>
      <c r="T72" s="23"/>
      <c r="U72" s="24"/>
      <c r="V72" s="25">
        <f>IF(H72="W",2, )</f>
        <v>0</v>
      </c>
      <c r="W72" s="26">
        <f>IF(J73&lt;0, 1, )</f>
        <v>0</v>
      </c>
      <c r="X72" s="25">
        <f>IF(K72="W",2, )</f>
        <v>0</v>
      </c>
      <c r="Y72" s="26">
        <f>IF(M73&lt;0, 1, )</f>
        <v>0</v>
      </c>
      <c r="Z72" s="25">
        <f>IF(N72="W",2, )</f>
        <v>0</v>
      </c>
      <c r="AA72" s="26">
        <f>IF(P73&lt;0, 1, )</f>
        <v>0</v>
      </c>
      <c r="AB72" s="25">
        <f>IF(Q72="W",2, )</f>
        <v>0</v>
      </c>
      <c r="AC72" s="26">
        <f>IF(S73&lt;0, 1, )</f>
        <v>0</v>
      </c>
      <c r="AD72" s="27">
        <f>SUM(T72:AC72)</f>
        <v>0</v>
      </c>
      <c r="AE72" s="47"/>
      <c r="AF72" s="45"/>
      <c r="AG72" s="26"/>
      <c r="AH72" s="26"/>
      <c r="AI72" s="76"/>
      <c r="AK72" s="4">
        <f>B72</f>
        <v>0</v>
      </c>
      <c r="AM72" s="11">
        <f>D72</f>
        <v>0</v>
      </c>
    </row>
    <row r="73" spans="1:39" ht="17" customHeight="1">
      <c r="A73" s="125" t="s">
        <v>2</v>
      </c>
      <c r="B73" s="31"/>
      <c r="C73" s="32"/>
      <c r="D73" s="33"/>
      <c r="E73" s="34"/>
      <c r="F73" s="35"/>
      <c r="G73" s="35"/>
      <c r="H73" s="36">
        <f>IF($I128&lt;$H128,$I128, -$H128)</f>
        <v>0</v>
      </c>
      <c r="I73" s="37">
        <f>IF($I129&lt;$H129,$I129, -$H129)</f>
        <v>0</v>
      </c>
      <c r="J73" s="37">
        <f>IF($I130&lt;$H130,$I130, -$H130)</f>
        <v>0</v>
      </c>
      <c r="K73" s="36">
        <f>IF($I116&lt;$H116,$I116, -$H116)</f>
        <v>0</v>
      </c>
      <c r="L73" s="37">
        <f>IF($I117&lt;$H117,$I117, -$H117)</f>
        <v>0</v>
      </c>
      <c r="M73" s="37">
        <f>IF($I118&lt;$H118,$I118, -$H118)</f>
        <v>0</v>
      </c>
      <c r="N73" s="36">
        <f>IF($I106&lt;$H106,$I106, -$H106)</f>
        <v>0</v>
      </c>
      <c r="O73" s="37">
        <f>IF($I107&lt;$H107,$I107, -$H107)</f>
        <v>0</v>
      </c>
      <c r="P73" s="37">
        <f>IF($I108&lt;$H108,$I108, -$H108)</f>
        <v>0</v>
      </c>
      <c r="Q73" s="36">
        <f>IF($I96&lt;$H96,$I96, -$H96)</f>
        <v>0</v>
      </c>
      <c r="R73" s="37">
        <f>IF($I97&lt;$H97,$I97, -$H97)</f>
        <v>0</v>
      </c>
      <c r="S73" s="37">
        <f>IF($I98&lt;$H98,$I98, -$H98)</f>
        <v>0</v>
      </c>
      <c r="T73" s="39"/>
      <c r="U73" s="40"/>
      <c r="V73" s="41"/>
      <c r="W73" s="30"/>
      <c r="X73" s="41"/>
      <c r="Y73" s="30"/>
      <c r="Z73" s="41"/>
      <c r="AA73" s="30"/>
      <c r="AB73" s="41"/>
      <c r="AC73" s="30"/>
      <c r="AD73" s="42"/>
      <c r="AE73" s="51"/>
      <c r="AF73" s="30"/>
      <c r="AG73" s="62"/>
      <c r="AH73" s="62"/>
      <c r="AI73" s="76"/>
      <c r="AJ73" s="6">
        <v>1</v>
      </c>
      <c r="AK73" s="4">
        <f t="shared" ref="AK73:AK81" si="2">B73</f>
        <v>0</v>
      </c>
      <c r="AM73" s="4">
        <f t="shared" ref="AM73:AM81" si="3">D73</f>
        <v>0</v>
      </c>
    </row>
    <row r="74" spans="1:39" ht="17" customHeight="1">
      <c r="A74" s="126"/>
      <c r="B74" s="14"/>
      <c r="C74" s="15"/>
      <c r="D74" s="16"/>
      <c r="E74" s="19">
        <f>IF(G75&lt;0,"L",IF(G75&gt;0,"W", ))</f>
        <v>0</v>
      </c>
      <c r="F74" s="20">
        <f>-I72</f>
        <v>0</v>
      </c>
      <c r="G74" s="46">
        <f>-J72</f>
        <v>0</v>
      </c>
      <c r="H74" s="17"/>
      <c r="I74" s="18"/>
      <c r="J74" s="18"/>
      <c r="K74" s="19">
        <f>IF(M75&lt;0,"L",IF(M75&gt;0,"W", ))</f>
        <v>0</v>
      </c>
      <c r="L74" s="20">
        <f>IF($I99&lt;$H99,$I99, -$H99)</f>
        <v>0</v>
      </c>
      <c r="M74" s="21">
        <f>IF($I100&lt;$H100,$I100, -$H100)</f>
        <v>0</v>
      </c>
      <c r="N74" s="19">
        <f>IF(P75&lt;0,"L",IF(P75&gt;0,"W", ))</f>
        <v>0</v>
      </c>
      <c r="O74" s="20">
        <f>IF($I121&lt;$H121,$I121, -$H121)</f>
        <v>0</v>
      </c>
      <c r="P74" s="21">
        <f>IF($I122&lt;$H122,$I122, -$H122)</f>
        <v>0</v>
      </c>
      <c r="Q74" s="19">
        <f>IF(S75&lt;0,"L",IF(S75&gt;0,"W", ))</f>
        <v>0</v>
      </c>
      <c r="R74" s="20">
        <f>IF($I84&lt;$H84,$I84, -$H84)</f>
        <v>0</v>
      </c>
      <c r="S74" s="21">
        <f>IF($I85&lt;$H85,$I85, -$H85)</f>
        <v>0</v>
      </c>
      <c r="T74" s="47">
        <f>IF(E74="W",2, )</f>
        <v>0</v>
      </c>
      <c r="U74" s="26">
        <f>IF(G75&lt;0, 1, )</f>
        <v>0</v>
      </c>
      <c r="V74" s="23"/>
      <c r="W74" s="24"/>
      <c r="X74" s="25">
        <f>IF(K74="W",2, )</f>
        <v>0</v>
      </c>
      <c r="Y74" s="26">
        <f>IF(M75&lt;0, 1, )</f>
        <v>0</v>
      </c>
      <c r="Z74" s="25">
        <f>IF(N74="W",2, )</f>
        <v>0</v>
      </c>
      <c r="AA74" s="26">
        <f>IF(P75&lt;0, 1, )</f>
        <v>0</v>
      </c>
      <c r="AB74" s="25">
        <f>IF(Q74="W",2, )</f>
        <v>0</v>
      </c>
      <c r="AC74" s="26">
        <f>IF(S75&lt;0, 1, )</f>
        <v>0</v>
      </c>
      <c r="AD74" s="27">
        <f>SUM(T74:AC74)</f>
        <v>0</v>
      </c>
      <c r="AE74" s="127"/>
      <c r="AF74" s="45"/>
      <c r="AG74" s="26"/>
      <c r="AH74" s="26"/>
      <c r="AI74" s="76"/>
      <c r="AJ74" s="6"/>
      <c r="AK74" s="4">
        <f t="shared" si="2"/>
        <v>0</v>
      </c>
      <c r="AM74" s="11">
        <f t="shared" si="3"/>
        <v>0</v>
      </c>
    </row>
    <row r="75" spans="1:39" ht="17" customHeight="1">
      <c r="A75" s="125" t="s">
        <v>3</v>
      </c>
      <c r="B75" s="31"/>
      <c r="C75" s="32"/>
      <c r="D75" s="33"/>
      <c r="E75" s="49">
        <f>-H73</f>
        <v>0</v>
      </c>
      <c r="F75" s="50">
        <f>-I73</f>
        <v>0</v>
      </c>
      <c r="G75" s="26">
        <f>-J73</f>
        <v>0</v>
      </c>
      <c r="H75" s="34"/>
      <c r="I75" s="35"/>
      <c r="J75" s="35"/>
      <c r="K75" s="36">
        <f>IF($I101&lt;$H101,$I101, -$H101)</f>
        <v>0</v>
      </c>
      <c r="L75" s="37">
        <f>IF($I102&lt;$H102,$I102, -$H102)</f>
        <v>0</v>
      </c>
      <c r="M75" s="37">
        <f>IF($I103&lt;$H103,$I103, -$H103)</f>
        <v>0</v>
      </c>
      <c r="N75" s="36">
        <f>IF($I123&lt;$H123,$I123, -$H123)</f>
        <v>0</v>
      </c>
      <c r="O75" s="37">
        <f>IF($I124&lt;$H124,$I124, -$H124)</f>
        <v>0</v>
      </c>
      <c r="P75" s="37">
        <f>IF($I125&lt;$H125,$I125, -$H125)</f>
        <v>0</v>
      </c>
      <c r="Q75" s="36">
        <f>IF($I86&lt;$H86,$I86, -$H86)</f>
        <v>0</v>
      </c>
      <c r="R75" s="37">
        <f>IF($I87&lt;$H87,$I87, -$H87)</f>
        <v>0</v>
      </c>
      <c r="S75" s="37">
        <f>IF($I88&lt;$H88,$I88, -$H88)</f>
        <v>0</v>
      </c>
      <c r="T75" s="51"/>
      <c r="U75" s="30"/>
      <c r="V75" s="39"/>
      <c r="W75" s="40"/>
      <c r="X75" s="41"/>
      <c r="Y75" s="30"/>
      <c r="Z75" s="41"/>
      <c r="AA75" s="30"/>
      <c r="AB75" s="41"/>
      <c r="AC75" s="30"/>
      <c r="AD75" s="42"/>
      <c r="AE75" s="51"/>
      <c r="AF75" s="30"/>
      <c r="AG75" s="62"/>
      <c r="AH75" s="62"/>
      <c r="AI75" s="76"/>
      <c r="AJ75" s="6">
        <v>2</v>
      </c>
      <c r="AK75" s="4">
        <f t="shared" si="2"/>
        <v>0</v>
      </c>
      <c r="AM75" s="4">
        <f t="shared" si="3"/>
        <v>0</v>
      </c>
    </row>
    <row r="76" spans="1:39" ht="17" customHeight="1">
      <c r="A76" s="126"/>
      <c r="B76" s="14"/>
      <c r="C76" s="15"/>
      <c r="D76" s="16"/>
      <c r="E76" s="19">
        <f>IF(G77&lt;0,"L",IF(G77&gt;0,"W", ))</f>
        <v>0</v>
      </c>
      <c r="F76" s="20">
        <f>-L72</f>
        <v>0</v>
      </c>
      <c r="G76" s="46">
        <f>-M72</f>
        <v>0</v>
      </c>
      <c r="H76" s="19">
        <f>IF(J77&lt;0,"L",IF(J77&gt;0,"W", ))</f>
        <v>0</v>
      </c>
      <c r="I76" s="20">
        <f>-L74</f>
        <v>0</v>
      </c>
      <c r="J76" s="46">
        <f>-M74</f>
        <v>0</v>
      </c>
      <c r="K76" s="17"/>
      <c r="L76" s="18"/>
      <c r="M76" s="18"/>
      <c r="N76" s="19">
        <f>IF(P77&lt;0,"L",IF(P77&gt;0,"W", ))</f>
        <v>0</v>
      </c>
      <c r="O76" s="20">
        <f>IF($I89&lt;$H89,$I89, -$H89)</f>
        <v>0</v>
      </c>
      <c r="P76" s="21">
        <f>IF($I90&lt;$H90,$I90, -$H90)</f>
        <v>0</v>
      </c>
      <c r="Q76" s="19">
        <f>IF(S77&lt;0,"L",IF(S77&gt;0,"W", ))</f>
        <v>0</v>
      </c>
      <c r="R76" s="20">
        <f>IF($I109&lt;$H109,$I109, -$H109)</f>
        <v>0</v>
      </c>
      <c r="S76" s="21">
        <f>IF($I110&lt;$H110,$I110, -$H110)</f>
        <v>0</v>
      </c>
      <c r="T76" s="47">
        <f>IF(E76="W",2, )</f>
        <v>0</v>
      </c>
      <c r="U76" s="26">
        <f>IF(G77&lt;0, 1, )</f>
        <v>0</v>
      </c>
      <c r="V76" s="25">
        <f>IF(H76="W",2, )</f>
        <v>0</v>
      </c>
      <c r="W76" s="26">
        <f>IF(J77&lt;0, 1, )</f>
        <v>0</v>
      </c>
      <c r="X76" s="23"/>
      <c r="Y76" s="24"/>
      <c r="Z76" s="25">
        <f>IF(N76="W",2, )</f>
        <v>0</v>
      </c>
      <c r="AA76" s="26">
        <f>IF(P77&lt;0, 1, )</f>
        <v>0</v>
      </c>
      <c r="AB76" s="25">
        <f>IF(Q76="W",2, )</f>
        <v>0</v>
      </c>
      <c r="AC76" s="26">
        <f>IF(S77&lt;0, 1, )</f>
        <v>0</v>
      </c>
      <c r="AD76" s="27">
        <f>SUM(T76:AC76)</f>
        <v>0</v>
      </c>
      <c r="AE76" s="127"/>
      <c r="AF76" s="45"/>
      <c r="AG76" s="26"/>
      <c r="AH76" s="26"/>
      <c r="AI76" s="76"/>
      <c r="AJ76" s="6"/>
      <c r="AK76" s="4">
        <f t="shared" si="2"/>
        <v>0</v>
      </c>
      <c r="AM76" s="11">
        <f t="shared" si="3"/>
        <v>0</v>
      </c>
    </row>
    <row r="77" spans="1:39" ht="17" customHeight="1">
      <c r="A77" s="125" t="s">
        <v>4</v>
      </c>
      <c r="B77" s="31"/>
      <c r="C77" s="32"/>
      <c r="D77" s="33"/>
      <c r="E77" s="49">
        <f>-K73</f>
        <v>0</v>
      </c>
      <c r="F77" s="50">
        <f>-L73</f>
        <v>0</v>
      </c>
      <c r="G77" s="26">
        <f>-M73</f>
        <v>0</v>
      </c>
      <c r="H77" s="49">
        <f>-K75</f>
        <v>0</v>
      </c>
      <c r="I77" s="50">
        <f>-L75</f>
        <v>0</v>
      </c>
      <c r="J77" s="26">
        <f>-M75</f>
        <v>0</v>
      </c>
      <c r="K77" s="34"/>
      <c r="L77" s="35"/>
      <c r="M77" s="35"/>
      <c r="N77" s="36">
        <f>IF($I91&lt;$H91,$I91, -$H91)</f>
        <v>0</v>
      </c>
      <c r="O77" s="37">
        <f>IF($I92&lt;$H92,$I92, -$H92)</f>
        <v>0</v>
      </c>
      <c r="P77" s="37">
        <f>IF($I93&lt;$H93,$I93, -$H93)</f>
        <v>0</v>
      </c>
      <c r="Q77" s="36">
        <f>IF($I111&lt;$H111,$I111, -$H111)</f>
        <v>0</v>
      </c>
      <c r="R77" s="37">
        <f>IF($I112&lt;$H112,$I112, -$H112)</f>
        <v>0</v>
      </c>
      <c r="S77" s="37">
        <f>IF($I113&lt;$H113,$I113, -$H113)</f>
        <v>0</v>
      </c>
      <c r="T77" s="51"/>
      <c r="U77" s="30"/>
      <c r="V77" s="41"/>
      <c r="W77" s="30"/>
      <c r="X77" s="39"/>
      <c r="Y77" s="40"/>
      <c r="Z77" s="41"/>
      <c r="AA77" s="30"/>
      <c r="AB77" s="41"/>
      <c r="AC77" s="30"/>
      <c r="AD77" s="42"/>
      <c r="AE77" s="51"/>
      <c r="AF77" s="30"/>
      <c r="AG77" s="62"/>
      <c r="AH77" s="62"/>
      <c r="AI77" s="76"/>
      <c r="AJ77" s="6">
        <v>3</v>
      </c>
      <c r="AK77" s="4">
        <f t="shared" si="2"/>
        <v>0</v>
      </c>
      <c r="AM77" s="4">
        <f t="shared" si="3"/>
        <v>0</v>
      </c>
    </row>
    <row r="78" spans="1:39" ht="17" customHeight="1">
      <c r="A78" s="126"/>
      <c r="B78" s="14"/>
      <c r="C78" s="15"/>
      <c r="D78" s="16"/>
      <c r="E78" s="19">
        <f>IF(G79&lt;0,"L",IF(G79&gt;0,"W", ))</f>
        <v>0</v>
      </c>
      <c r="F78" s="20">
        <f>-O72</f>
        <v>0</v>
      </c>
      <c r="G78" s="52">
        <f>-P72</f>
        <v>0</v>
      </c>
      <c r="H78" s="19">
        <f>IF(J79&lt;0,"L",IF(J79&gt;0,"W", ))</f>
        <v>0</v>
      </c>
      <c r="I78" s="20">
        <f>-O74</f>
        <v>0</v>
      </c>
      <c r="J78" s="46">
        <f>-P74</f>
        <v>0</v>
      </c>
      <c r="K78" s="19">
        <f>IF(M79&lt;0,"L",IF(M79&gt;0,"W", ))</f>
        <v>0</v>
      </c>
      <c r="L78" s="20">
        <f>-O76</f>
        <v>0</v>
      </c>
      <c r="M78" s="46">
        <f>-P76</f>
        <v>0</v>
      </c>
      <c r="N78" s="17"/>
      <c r="O78" s="18"/>
      <c r="P78" s="53"/>
      <c r="Q78" s="19">
        <f>IF(S79&lt;0,"L",IF(S79&gt;0,"W", ))</f>
        <v>0</v>
      </c>
      <c r="R78" s="20">
        <f>IF($I131&lt;$H131,$I131, -$H131)</f>
        <v>0</v>
      </c>
      <c r="S78" s="21">
        <f>IF($I132&lt;$H132,$I132, -$H132)</f>
        <v>0</v>
      </c>
      <c r="T78" s="47">
        <f>IF(E78="W",2, )</f>
        <v>0</v>
      </c>
      <c r="U78" s="26">
        <f>IF(G79&lt;0, 1, )</f>
        <v>0</v>
      </c>
      <c r="V78" s="25">
        <f>IF(H78="W",2, )</f>
        <v>0</v>
      </c>
      <c r="W78" s="26">
        <f>IF(J79&lt;0, 1, )</f>
        <v>0</v>
      </c>
      <c r="X78" s="25">
        <f>IF(K78="W",2, )</f>
        <v>0</v>
      </c>
      <c r="Y78" s="26">
        <f>IF(M79&lt;0, 1, )</f>
        <v>0</v>
      </c>
      <c r="Z78" s="23"/>
      <c r="AA78" s="24"/>
      <c r="AB78" s="25">
        <f>IF(Q78="W",2, )</f>
        <v>0</v>
      </c>
      <c r="AC78" s="26">
        <f>IF(S79&lt;0, 1, )</f>
        <v>0</v>
      </c>
      <c r="AD78" s="27">
        <f>SUM(T78:AC78)</f>
        <v>0</v>
      </c>
      <c r="AE78" s="127"/>
      <c r="AF78" s="45"/>
      <c r="AG78" s="26"/>
      <c r="AH78" s="26"/>
      <c r="AI78" s="76"/>
      <c r="AJ78" s="6"/>
      <c r="AK78" s="4">
        <f t="shared" si="2"/>
        <v>0</v>
      </c>
      <c r="AM78" s="11">
        <f t="shared" si="3"/>
        <v>0</v>
      </c>
    </row>
    <row r="79" spans="1:39" ht="17" customHeight="1">
      <c r="A79" s="125" t="s">
        <v>5</v>
      </c>
      <c r="B79" s="31"/>
      <c r="C79" s="32"/>
      <c r="D79" s="33"/>
      <c r="E79" s="58">
        <f>-N73</f>
        <v>0</v>
      </c>
      <c r="F79" s="59">
        <f>-O73</f>
        <v>0</v>
      </c>
      <c r="G79" s="60">
        <f>-P73</f>
        <v>0</v>
      </c>
      <c r="H79" s="49">
        <f>-N75</f>
        <v>0</v>
      </c>
      <c r="I79" s="50">
        <f>-O75</f>
        <v>0</v>
      </c>
      <c r="J79" s="26">
        <f>-P75</f>
        <v>0</v>
      </c>
      <c r="K79" s="49">
        <f>-N77</f>
        <v>0</v>
      </c>
      <c r="L79" s="50">
        <f>-O77</f>
        <v>0</v>
      </c>
      <c r="M79" s="26">
        <f>-P77</f>
        <v>0</v>
      </c>
      <c r="N79" s="34"/>
      <c r="O79" s="35"/>
      <c r="P79" s="63"/>
      <c r="Q79" s="36">
        <f>IF($I133&lt;$H133,$I133, -$H133)</f>
        <v>0</v>
      </c>
      <c r="R79" s="37">
        <f>IF($I134&lt;$H134,$I134, -$H134)</f>
        <v>0</v>
      </c>
      <c r="S79" s="37">
        <f>IF($I135&lt;$H135,$I135, -$H135)</f>
        <v>0</v>
      </c>
      <c r="T79" s="51"/>
      <c r="U79" s="30"/>
      <c r="V79" s="41"/>
      <c r="W79" s="30"/>
      <c r="X79" s="41"/>
      <c r="Y79" s="30"/>
      <c r="Z79" s="39"/>
      <c r="AA79" s="40"/>
      <c r="AB79" s="41"/>
      <c r="AC79" s="30"/>
      <c r="AD79" s="42"/>
      <c r="AE79" s="51"/>
      <c r="AF79" s="30"/>
      <c r="AG79" s="62"/>
      <c r="AH79" s="62"/>
      <c r="AI79" s="76"/>
      <c r="AJ79" s="6">
        <v>4</v>
      </c>
      <c r="AK79" s="4">
        <f t="shared" si="2"/>
        <v>0</v>
      </c>
      <c r="AM79" s="4">
        <f t="shared" si="3"/>
        <v>0</v>
      </c>
    </row>
    <row r="80" spans="1:39" ht="17" customHeight="1">
      <c r="A80" s="126"/>
      <c r="B80" s="14"/>
      <c r="C80" s="15"/>
      <c r="D80" s="16"/>
      <c r="E80" s="19">
        <f>IF(G81&lt;0,"L",IF(G81&gt;0,"W", ))</f>
        <v>0</v>
      </c>
      <c r="F80" s="20">
        <f>-R72</f>
        <v>0</v>
      </c>
      <c r="G80" s="46">
        <f>-S72</f>
        <v>0</v>
      </c>
      <c r="H80" s="19">
        <f>IF(J81&lt;0,"L",IF(J81&gt;0,"W", ))</f>
        <v>0</v>
      </c>
      <c r="I80" s="20">
        <f>-R74</f>
        <v>0</v>
      </c>
      <c r="J80" s="52">
        <f>-S74</f>
        <v>0</v>
      </c>
      <c r="K80" s="19">
        <f>IF(M81&lt;0,"L",IF(M81&gt;0,"W", ))</f>
        <v>0</v>
      </c>
      <c r="L80" s="20">
        <f>-R76</f>
        <v>0</v>
      </c>
      <c r="M80" s="46">
        <f>-S76</f>
        <v>0</v>
      </c>
      <c r="N80" s="19">
        <f>IF(P81&lt;0,"L",IF(P81&gt;0,"W", ))</f>
        <v>0</v>
      </c>
      <c r="O80" s="20">
        <f>-R78</f>
        <v>0</v>
      </c>
      <c r="P80" s="46">
        <f>-S78</f>
        <v>0</v>
      </c>
      <c r="Q80" s="18"/>
      <c r="R80" s="18"/>
      <c r="S80" s="53"/>
      <c r="T80" s="47">
        <f>IF(E80="W",2, )</f>
        <v>0</v>
      </c>
      <c r="U80" s="26">
        <f>IF(G81&lt;0, 1, )</f>
        <v>0</v>
      </c>
      <c r="V80" s="25">
        <f>IF(H80="W",2, )</f>
        <v>0</v>
      </c>
      <c r="W80" s="26">
        <f>IF(J81&lt;0, 1, )</f>
        <v>0</v>
      </c>
      <c r="X80" s="25">
        <f>IF(K80="W",2, )</f>
        <v>0</v>
      </c>
      <c r="Y80" s="26">
        <f>IF(M81&lt;0, 1, )</f>
        <v>0</v>
      </c>
      <c r="Z80" s="25">
        <f>IF(N80="W",2, )</f>
        <v>0</v>
      </c>
      <c r="AA80" s="26">
        <f>IF(P81&lt;0, 1, )</f>
        <v>0</v>
      </c>
      <c r="AB80" s="23"/>
      <c r="AC80" s="24"/>
      <c r="AD80" s="27">
        <f>SUM(T80:AC80)</f>
        <v>0</v>
      </c>
      <c r="AE80" s="127"/>
      <c r="AF80" s="45"/>
      <c r="AG80" s="26"/>
      <c r="AH80" s="26"/>
      <c r="AI80" s="76"/>
      <c r="AJ80" s="6"/>
      <c r="AK80" s="4">
        <f t="shared" si="2"/>
        <v>0</v>
      </c>
      <c r="AM80" s="11">
        <f t="shared" si="3"/>
        <v>0</v>
      </c>
    </row>
    <row r="81" spans="1:39" ht="17" customHeight="1">
      <c r="A81" s="125" t="s">
        <v>14</v>
      </c>
      <c r="B81" s="55"/>
      <c r="C81" s="56"/>
      <c r="D81" s="57"/>
      <c r="E81" s="61">
        <f>-Q73</f>
        <v>0</v>
      </c>
      <c r="F81" s="59">
        <f>-R73</f>
        <v>0</v>
      </c>
      <c r="G81" s="62">
        <f>-S73</f>
        <v>0</v>
      </c>
      <c r="H81" s="58">
        <f>-Q75</f>
        <v>0</v>
      </c>
      <c r="I81" s="59">
        <f>-R75</f>
        <v>0</v>
      </c>
      <c r="J81" s="60">
        <f>-S75</f>
        <v>0</v>
      </c>
      <c r="K81" s="61">
        <f>-Q77</f>
        <v>0</v>
      </c>
      <c r="L81" s="59">
        <f>-R77</f>
        <v>0</v>
      </c>
      <c r="M81" s="62">
        <f>-S77</f>
        <v>0</v>
      </c>
      <c r="N81" s="61">
        <f>-Q79</f>
        <v>0</v>
      </c>
      <c r="O81" s="59">
        <f>-R79</f>
        <v>0</v>
      </c>
      <c r="P81" s="62">
        <f>-S79</f>
        <v>0</v>
      </c>
      <c r="Q81" s="35"/>
      <c r="R81" s="35"/>
      <c r="S81" s="63"/>
      <c r="T81" s="51"/>
      <c r="U81" s="30"/>
      <c r="V81" s="41"/>
      <c r="W81" s="30"/>
      <c r="X81" s="41"/>
      <c r="Y81" s="30"/>
      <c r="Z81" s="41"/>
      <c r="AA81" s="30"/>
      <c r="AB81" s="39"/>
      <c r="AC81" s="40"/>
      <c r="AD81" s="42"/>
      <c r="AE81" s="51"/>
      <c r="AF81" s="30"/>
      <c r="AG81" s="62"/>
      <c r="AH81" s="62"/>
      <c r="AI81" s="76"/>
      <c r="AJ81" s="6">
        <v>5</v>
      </c>
      <c r="AK81" s="4">
        <f t="shared" si="2"/>
        <v>0</v>
      </c>
      <c r="AM81" s="4">
        <f t="shared" si="3"/>
        <v>0</v>
      </c>
    </row>
    <row r="83" spans="1:39">
      <c r="B83" s="121" t="str">
        <f>B1</f>
        <v>EVENT</v>
      </c>
      <c r="C83" s="87">
        <f>B71</f>
        <v>0</v>
      </c>
      <c r="D83" s="87"/>
      <c r="E83" s="87"/>
      <c r="F83" s="87"/>
      <c r="G83" s="118"/>
      <c r="H83" s="128" t="s">
        <v>1</v>
      </c>
      <c r="I83" s="129">
        <f>D71</f>
        <v>2</v>
      </c>
      <c r="S83" s="67"/>
      <c r="T83" s="76"/>
      <c r="AH83" s="4"/>
    </row>
    <row r="84" spans="1:39" ht="18" customHeight="1">
      <c r="A84" s="68"/>
      <c r="B84" s="130">
        <v>1</v>
      </c>
      <c r="C84" s="131"/>
      <c r="D84" s="131"/>
      <c r="E84" s="131"/>
      <c r="F84" s="131"/>
      <c r="G84" s="113"/>
      <c r="H84" s="69" t="s">
        <v>17</v>
      </c>
      <c r="I84" s="70"/>
      <c r="J84" s="68"/>
      <c r="K84" s="132"/>
      <c r="L84" s="132"/>
      <c r="M84" s="132"/>
      <c r="N84" s="132"/>
      <c r="O84" s="132"/>
      <c r="P84" s="132"/>
      <c r="Q84" s="132"/>
      <c r="R84" s="132"/>
      <c r="S84" s="133"/>
      <c r="T84" s="76"/>
      <c r="AH84" s="4"/>
    </row>
    <row r="85" spans="1:39" ht="18" customHeight="1">
      <c r="A85" s="72"/>
      <c r="B85" s="78"/>
      <c r="C85" s="79"/>
      <c r="D85" s="79"/>
      <c r="E85" s="79"/>
      <c r="F85" s="79"/>
      <c r="G85" s="134"/>
      <c r="H85" s="73" t="s">
        <v>17</v>
      </c>
      <c r="I85" s="74"/>
      <c r="J85" s="72"/>
      <c r="K85" s="81"/>
      <c r="L85" s="81"/>
      <c r="M85" s="81"/>
      <c r="N85" s="81"/>
      <c r="O85" s="81"/>
      <c r="P85" s="81"/>
      <c r="Q85" s="81"/>
      <c r="R85" s="126"/>
      <c r="S85" s="133"/>
      <c r="T85" s="76"/>
      <c r="AH85" s="4"/>
    </row>
    <row r="86" spans="1:39" ht="18" customHeight="1">
      <c r="A86" s="72" t="s">
        <v>2</v>
      </c>
      <c r="B86" s="135">
        <f>B73</f>
        <v>0</v>
      </c>
      <c r="C86" s="79"/>
      <c r="D86" s="79"/>
      <c r="E86" s="429">
        <f>D73</f>
        <v>0</v>
      </c>
      <c r="F86" s="429"/>
      <c r="G86" s="137"/>
      <c r="H86" s="73" t="s">
        <v>17</v>
      </c>
      <c r="I86" s="74"/>
      <c r="J86" s="277">
        <f>B79</f>
        <v>0</v>
      </c>
      <c r="K86" s="81"/>
      <c r="L86" s="81"/>
      <c r="M86" s="81"/>
      <c r="N86" s="81"/>
      <c r="O86" s="81"/>
      <c r="P86" s="429">
        <f>D79</f>
        <v>0</v>
      </c>
      <c r="Q86" s="429"/>
      <c r="R86" s="126"/>
      <c r="S86" s="138" t="s">
        <v>5</v>
      </c>
      <c r="T86" s="139"/>
      <c r="AH86" s="4"/>
    </row>
    <row r="87" spans="1:39" ht="18" customHeight="1">
      <c r="A87" s="72"/>
      <c r="B87" s="78"/>
      <c r="C87" s="79"/>
      <c r="D87" s="79"/>
      <c r="E87" s="79"/>
      <c r="F87" s="79"/>
      <c r="G87" s="137"/>
      <c r="H87" s="73" t="s">
        <v>17</v>
      </c>
      <c r="I87" s="74"/>
      <c r="J87" s="80"/>
      <c r="K87" s="81"/>
      <c r="L87" s="81"/>
      <c r="M87" s="81"/>
      <c r="N87" s="81"/>
      <c r="O87" s="81"/>
      <c r="P87" s="81"/>
      <c r="Q87" s="81"/>
      <c r="R87" s="140"/>
      <c r="S87" s="141"/>
      <c r="T87" s="139"/>
      <c r="AH87" s="4"/>
    </row>
    <row r="88" spans="1:39" ht="18" customHeight="1">
      <c r="A88" s="107"/>
      <c r="B88" s="142"/>
      <c r="C88" s="143"/>
      <c r="D88" s="143"/>
      <c r="E88" s="143"/>
      <c r="F88" s="143"/>
      <c r="G88" s="119"/>
      <c r="H88" s="84" t="s">
        <v>17</v>
      </c>
      <c r="I88" s="85"/>
      <c r="J88" s="144"/>
      <c r="K88" s="81"/>
      <c r="L88" s="81"/>
      <c r="M88" s="81"/>
      <c r="N88" s="81"/>
      <c r="O88" s="81"/>
      <c r="P88" s="81"/>
      <c r="Q88" s="81"/>
      <c r="R88" s="81"/>
      <c r="S88" s="145"/>
      <c r="T88" s="76"/>
      <c r="AH88" s="4"/>
    </row>
    <row r="89" spans="1:39" ht="18" customHeight="1">
      <c r="A89" s="68"/>
      <c r="B89" s="130">
        <v>2</v>
      </c>
      <c r="C89" s="131"/>
      <c r="D89" s="131"/>
      <c r="E89" s="131"/>
      <c r="F89" s="131"/>
      <c r="G89" s="113"/>
      <c r="H89" s="69" t="s">
        <v>17</v>
      </c>
      <c r="I89" s="70"/>
      <c r="J89" s="68"/>
      <c r="K89" s="132"/>
      <c r="L89" s="132"/>
      <c r="M89" s="132"/>
      <c r="N89" s="132"/>
      <c r="O89" s="132"/>
      <c r="P89" s="132"/>
      <c r="Q89" s="132"/>
      <c r="R89" s="132"/>
      <c r="S89" s="146"/>
      <c r="T89" s="76"/>
      <c r="AH89" s="4"/>
    </row>
    <row r="90" spans="1:39" ht="18" customHeight="1">
      <c r="A90" s="72"/>
      <c r="B90" s="78"/>
      <c r="C90" s="79"/>
      <c r="D90" s="79"/>
      <c r="E90" s="79"/>
      <c r="F90" s="79"/>
      <c r="G90" s="134"/>
      <c r="H90" s="73" t="s">
        <v>17</v>
      </c>
      <c r="I90" s="74"/>
      <c r="J90" s="72"/>
      <c r="K90" s="81"/>
      <c r="L90" s="81"/>
      <c r="M90" s="81"/>
      <c r="N90" s="81"/>
      <c r="O90" s="81"/>
      <c r="P90" s="81"/>
      <c r="Q90" s="81"/>
      <c r="R90" s="81"/>
      <c r="S90" s="147"/>
      <c r="T90" s="76"/>
      <c r="AH90" s="4"/>
    </row>
    <row r="91" spans="1:39" ht="18" customHeight="1">
      <c r="A91" s="72" t="s">
        <v>4</v>
      </c>
      <c r="B91" s="78">
        <f>$B77</f>
        <v>0</v>
      </c>
      <c r="C91" s="79"/>
      <c r="D91" s="79"/>
      <c r="E91" s="429">
        <f>D77</f>
        <v>0</v>
      </c>
      <c r="F91" s="429"/>
      <c r="G91" s="137"/>
      <c r="H91" s="73" t="s">
        <v>17</v>
      </c>
      <c r="I91" s="74"/>
      <c r="J91" s="277">
        <f>B81</f>
        <v>0</v>
      </c>
      <c r="K91" s="81"/>
      <c r="L91" s="81"/>
      <c r="M91" s="81"/>
      <c r="N91" s="81"/>
      <c r="O91" s="81"/>
      <c r="P91" s="429">
        <f>D81</f>
        <v>0</v>
      </c>
      <c r="Q91" s="429"/>
      <c r="R91" s="140">
        <v>0</v>
      </c>
      <c r="S91" s="138" t="s">
        <v>14</v>
      </c>
      <c r="T91" s="139"/>
      <c r="AH91" s="4"/>
    </row>
    <row r="92" spans="1:39" ht="18" customHeight="1">
      <c r="A92" s="72"/>
      <c r="B92" s="78"/>
      <c r="C92" s="79"/>
      <c r="D92" s="79"/>
      <c r="E92" s="79"/>
      <c r="F92" s="79"/>
      <c r="G92" s="137"/>
      <c r="H92" s="73" t="s">
        <v>17</v>
      </c>
      <c r="I92" s="74"/>
      <c r="J92" s="80"/>
      <c r="K92" s="81"/>
      <c r="L92" s="81"/>
      <c r="M92" s="81"/>
      <c r="N92" s="81"/>
      <c r="O92" s="81"/>
      <c r="P92" s="81"/>
      <c r="Q92" s="81"/>
      <c r="R92" s="140"/>
      <c r="S92" s="141"/>
      <c r="T92" s="139"/>
      <c r="AH92" s="4"/>
    </row>
    <row r="93" spans="1:39" ht="18" customHeight="1">
      <c r="A93" s="107" t="s">
        <v>10</v>
      </c>
      <c r="B93" s="142"/>
      <c r="C93" s="143"/>
      <c r="D93" s="143"/>
      <c r="E93" s="143"/>
      <c r="F93" s="143"/>
      <c r="G93" s="119"/>
      <c r="H93" s="84" t="s">
        <v>17</v>
      </c>
      <c r="I93" s="85"/>
      <c r="J93" s="144"/>
      <c r="K93" s="81"/>
      <c r="L93" s="81"/>
      <c r="M93" s="81"/>
      <c r="N93" s="81"/>
      <c r="O93" s="81"/>
      <c r="P93" s="81"/>
      <c r="Q93" s="81"/>
      <c r="R93" s="81"/>
      <c r="S93" s="147"/>
      <c r="T93" s="76"/>
      <c r="AH93" s="4"/>
    </row>
    <row r="94" spans="1:39" ht="18" customHeight="1">
      <c r="A94" s="68"/>
      <c r="B94" s="130">
        <v>3</v>
      </c>
      <c r="C94" s="131"/>
      <c r="D94" s="131"/>
      <c r="E94" s="131"/>
      <c r="F94" s="131"/>
      <c r="G94" s="113"/>
      <c r="H94" s="69" t="s">
        <v>17</v>
      </c>
      <c r="I94" s="70"/>
      <c r="J94" s="68"/>
      <c r="K94" s="132"/>
      <c r="L94" s="132"/>
      <c r="M94" s="132"/>
      <c r="N94" s="132"/>
      <c r="O94" s="132"/>
      <c r="P94" s="132"/>
      <c r="Q94" s="132"/>
      <c r="R94" s="132"/>
      <c r="S94" s="146"/>
      <c r="T94" s="76"/>
      <c r="AH94" s="4"/>
    </row>
    <row r="95" spans="1:39" ht="18" customHeight="1">
      <c r="A95" s="72"/>
      <c r="B95" s="78"/>
      <c r="C95" s="79"/>
      <c r="D95" s="79"/>
      <c r="E95" s="79"/>
      <c r="F95" s="79"/>
      <c r="G95" s="134"/>
      <c r="H95" s="73" t="s">
        <v>17</v>
      </c>
      <c r="I95" s="74"/>
      <c r="J95" s="72"/>
      <c r="K95" s="81"/>
      <c r="L95" s="81"/>
      <c r="M95" s="81"/>
      <c r="N95" s="81"/>
      <c r="O95" s="81"/>
      <c r="P95" s="81"/>
      <c r="Q95" s="81"/>
      <c r="R95" s="126"/>
      <c r="S95" s="147"/>
      <c r="T95" s="76"/>
      <c r="AH95" s="4"/>
    </row>
    <row r="96" spans="1:39" ht="18" customHeight="1">
      <c r="A96" s="72" t="s">
        <v>3</v>
      </c>
      <c r="B96" s="135">
        <f>B75</f>
        <v>0</v>
      </c>
      <c r="C96" s="79"/>
      <c r="D96" s="79"/>
      <c r="E96" s="429">
        <f>D75</f>
        <v>0</v>
      </c>
      <c r="F96" s="429"/>
      <c r="G96" s="137"/>
      <c r="H96" s="73" t="s">
        <v>17</v>
      </c>
      <c r="I96" s="74"/>
      <c r="J96" s="80">
        <f>$B81</f>
        <v>0</v>
      </c>
      <c r="K96" s="81"/>
      <c r="L96" s="81"/>
      <c r="M96" s="81"/>
      <c r="N96" s="81"/>
      <c r="O96" s="81"/>
      <c r="P96" s="429">
        <f>D81</f>
        <v>0</v>
      </c>
      <c r="Q96" s="429"/>
      <c r="R96" s="126"/>
      <c r="S96" s="138" t="s">
        <v>14</v>
      </c>
      <c r="T96" s="139"/>
      <c r="AH96" s="4"/>
    </row>
    <row r="97" spans="1:39" ht="18" customHeight="1">
      <c r="A97" s="72"/>
      <c r="B97" s="78"/>
      <c r="C97" s="79"/>
      <c r="D97" s="79"/>
      <c r="E97" s="79"/>
      <c r="F97" s="79"/>
      <c r="G97" s="137"/>
      <c r="H97" s="73" t="s">
        <v>17</v>
      </c>
      <c r="I97" s="74"/>
      <c r="J97" s="78"/>
      <c r="K97" s="81"/>
      <c r="L97" s="81"/>
      <c r="M97" s="81"/>
      <c r="N97" s="81"/>
      <c r="O97" s="81"/>
      <c r="P97" s="81"/>
      <c r="Q97" s="81"/>
      <c r="R97" s="140"/>
      <c r="S97" s="141"/>
      <c r="T97" s="139"/>
      <c r="AH97" s="4"/>
      <c r="AJ97" s="87"/>
      <c r="AK97" s="87"/>
      <c r="AL97" s="87"/>
      <c r="AM97" s="87"/>
    </row>
    <row r="98" spans="1:39" ht="18" customHeight="1">
      <c r="A98" s="107" t="s">
        <v>10</v>
      </c>
      <c r="B98" s="142"/>
      <c r="C98" s="143"/>
      <c r="D98" s="143"/>
      <c r="E98" s="143"/>
      <c r="F98" s="143"/>
      <c r="G98" s="119"/>
      <c r="H98" s="84" t="s">
        <v>17</v>
      </c>
      <c r="I98" s="85"/>
      <c r="J98" s="144"/>
      <c r="K98" s="81"/>
      <c r="L98" s="81"/>
      <c r="M98" s="81"/>
      <c r="N98" s="81"/>
      <c r="O98" s="81"/>
      <c r="P98" s="81"/>
      <c r="Q98" s="81"/>
      <c r="R98" s="81"/>
      <c r="S98" s="147"/>
      <c r="T98" s="76"/>
      <c r="AH98" s="4"/>
      <c r="AJ98" s="87"/>
      <c r="AK98" s="87"/>
      <c r="AL98" s="87"/>
      <c r="AM98" s="87"/>
    </row>
    <row r="99" spans="1:39" ht="18" customHeight="1">
      <c r="A99" s="68"/>
      <c r="B99" s="130">
        <v>4</v>
      </c>
      <c r="C99" s="131"/>
      <c r="D99" s="131"/>
      <c r="E99" s="131"/>
      <c r="F99" s="131"/>
      <c r="G99" s="113"/>
      <c r="H99" s="69" t="s">
        <v>17</v>
      </c>
      <c r="I99" s="70"/>
      <c r="J99" s="68"/>
      <c r="K99" s="132"/>
      <c r="L99" s="132"/>
      <c r="M99" s="132"/>
      <c r="N99" s="132"/>
      <c r="O99" s="132"/>
      <c r="P99" s="132"/>
      <c r="Q99" s="132"/>
      <c r="R99" s="132"/>
      <c r="S99" s="146"/>
      <c r="T99" s="76"/>
      <c r="AH99" s="4"/>
      <c r="AJ99" s="87"/>
      <c r="AK99" s="87"/>
      <c r="AL99" s="87"/>
      <c r="AM99" s="87"/>
    </row>
    <row r="100" spans="1:39" ht="18" customHeight="1">
      <c r="A100" s="72"/>
      <c r="B100" s="78"/>
      <c r="C100" s="79"/>
      <c r="D100" s="79"/>
      <c r="E100" s="79"/>
      <c r="F100" s="79"/>
      <c r="G100" s="134"/>
      <c r="H100" s="73" t="s">
        <v>17</v>
      </c>
      <c r="I100" s="74"/>
      <c r="J100" s="72"/>
      <c r="K100" s="81"/>
      <c r="L100" s="81"/>
      <c r="M100" s="81"/>
      <c r="N100" s="81"/>
      <c r="O100" s="81"/>
      <c r="P100" s="81"/>
      <c r="Q100" s="81"/>
      <c r="R100" s="81"/>
      <c r="S100" s="147"/>
      <c r="T100" s="76"/>
      <c r="AH100" s="4"/>
      <c r="AJ100" s="87"/>
      <c r="AK100" s="87"/>
      <c r="AL100" s="87"/>
      <c r="AM100" s="87"/>
    </row>
    <row r="101" spans="1:39" ht="18" customHeight="1">
      <c r="A101" s="72" t="s">
        <v>4</v>
      </c>
      <c r="B101" s="135">
        <f>B77</f>
        <v>0</v>
      </c>
      <c r="C101" s="79"/>
      <c r="D101" s="79"/>
      <c r="E101" s="429">
        <f>D77</f>
        <v>0</v>
      </c>
      <c r="F101" s="429"/>
      <c r="G101" s="137"/>
      <c r="H101" s="73" t="s">
        <v>17</v>
      </c>
      <c r="I101" s="74"/>
      <c r="J101" s="135">
        <f>B79</f>
        <v>0</v>
      </c>
      <c r="K101" s="81"/>
      <c r="L101" s="81"/>
      <c r="M101" s="81"/>
      <c r="N101" s="81"/>
      <c r="O101" s="81"/>
      <c r="P101" s="429">
        <f>D79</f>
        <v>0</v>
      </c>
      <c r="Q101" s="429"/>
      <c r="R101" s="140">
        <v>0</v>
      </c>
      <c r="S101" s="138" t="s">
        <v>5</v>
      </c>
      <c r="T101" s="139"/>
      <c r="AH101" s="4"/>
      <c r="AJ101" s="87"/>
      <c r="AK101" s="87"/>
      <c r="AL101" s="87"/>
      <c r="AM101" s="87"/>
    </row>
    <row r="102" spans="1:39" ht="18" customHeight="1">
      <c r="A102" s="72"/>
      <c r="B102" s="78"/>
      <c r="C102" s="79"/>
      <c r="D102" s="79"/>
      <c r="E102" s="79"/>
      <c r="F102" s="79"/>
      <c r="G102" s="137"/>
      <c r="H102" s="73" t="s">
        <v>17</v>
      </c>
      <c r="I102" s="74"/>
      <c r="J102" s="80"/>
      <c r="K102" s="81"/>
      <c r="L102" s="81"/>
      <c r="M102" s="81"/>
      <c r="N102" s="81"/>
      <c r="O102" s="81"/>
      <c r="P102" s="81"/>
      <c r="Q102" s="81"/>
      <c r="R102" s="140"/>
      <c r="S102" s="141"/>
      <c r="T102" s="139"/>
      <c r="AH102" s="4"/>
      <c r="AJ102" s="87"/>
      <c r="AK102" s="87"/>
      <c r="AL102" s="87"/>
      <c r="AM102" s="87"/>
    </row>
    <row r="103" spans="1:39" ht="18" customHeight="1">
      <c r="A103" s="107" t="s">
        <v>10</v>
      </c>
      <c r="B103" s="142"/>
      <c r="C103" s="143"/>
      <c r="D103" s="143"/>
      <c r="E103" s="143"/>
      <c r="F103" s="143"/>
      <c r="G103" s="119"/>
      <c r="H103" s="84" t="s">
        <v>17</v>
      </c>
      <c r="I103" s="85"/>
      <c r="J103" s="144"/>
      <c r="K103" s="81"/>
      <c r="L103" s="81"/>
      <c r="M103" s="81"/>
      <c r="N103" s="81"/>
      <c r="O103" s="81"/>
      <c r="P103" s="81"/>
      <c r="Q103" s="81"/>
      <c r="R103" s="81"/>
      <c r="S103" s="147"/>
      <c r="T103" s="76"/>
      <c r="AH103" s="4"/>
      <c r="AJ103" s="87"/>
      <c r="AK103" s="87"/>
      <c r="AL103" s="87"/>
      <c r="AM103" s="87"/>
    </row>
    <row r="104" spans="1:39" ht="18" customHeight="1">
      <c r="A104" s="68"/>
      <c r="B104" s="130">
        <v>5</v>
      </c>
      <c r="C104" s="131"/>
      <c r="D104" s="131"/>
      <c r="E104" s="131"/>
      <c r="F104" s="131"/>
      <c r="G104" s="113"/>
      <c r="H104" s="69" t="s">
        <v>17</v>
      </c>
      <c r="I104" s="70"/>
      <c r="J104" s="68"/>
      <c r="K104" s="132"/>
      <c r="L104" s="132"/>
      <c r="M104" s="132"/>
      <c r="N104" s="132"/>
      <c r="O104" s="132"/>
      <c r="P104" s="132"/>
      <c r="Q104" s="132"/>
      <c r="R104" s="132"/>
      <c r="S104" s="146"/>
      <c r="T104" s="76"/>
      <c r="AH104" s="4"/>
      <c r="AJ104" s="87"/>
      <c r="AK104" s="87"/>
      <c r="AL104" s="87"/>
      <c r="AM104" s="87"/>
    </row>
    <row r="105" spans="1:39" ht="18" customHeight="1">
      <c r="A105" s="72"/>
      <c r="B105" s="78"/>
      <c r="C105" s="79"/>
      <c r="D105" s="79"/>
      <c r="E105" s="79"/>
      <c r="F105" s="79"/>
      <c r="G105" s="134"/>
      <c r="H105" s="73" t="s">
        <v>17</v>
      </c>
      <c r="I105" s="74"/>
      <c r="J105" s="72"/>
      <c r="K105" s="81"/>
      <c r="L105" s="81"/>
      <c r="M105" s="81"/>
      <c r="N105" s="81"/>
      <c r="O105" s="81"/>
      <c r="P105" s="81"/>
      <c r="Q105" s="81"/>
      <c r="R105" s="126"/>
      <c r="S105" s="147"/>
      <c r="T105" s="76"/>
      <c r="AH105" s="4"/>
      <c r="AJ105" s="87"/>
      <c r="AK105" s="87"/>
      <c r="AL105" s="87"/>
      <c r="AM105" s="87"/>
    </row>
    <row r="106" spans="1:39" ht="18" customHeight="1">
      <c r="A106" s="72" t="s">
        <v>2</v>
      </c>
      <c r="B106" s="135">
        <f>$B73</f>
        <v>0</v>
      </c>
      <c r="C106" s="81"/>
      <c r="D106" s="81"/>
      <c r="E106" s="429">
        <f>D73</f>
        <v>0</v>
      </c>
      <c r="F106" s="429"/>
      <c r="G106" s="137"/>
      <c r="H106" s="73" t="s">
        <v>17</v>
      </c>
      <c r="I106" s="74"/>
      <c r="J106" s="277">
        <f>B77</f>
        <v>0</v>
      </c>
      <c r="K106" s="81"/>
      <c r="L106" s="81"/>
      <c r="M106" s="81"/>
      <c r="N106" s="81"/>
      <c r="O106" s="81"/>
      <c r="P106" s="429">
        <f>D77</f>
        <v>0</v>
      </c>
      <c r="Q106" s="429"/>
      <c r="R106" s="126"/>
      <c r="S106" s="138" t="s">
        <v>4</v>
      </c>
      <c r="T106" s="139"/>
      <c r="AH106" s="4"/>
      <c r="AJ106" s="87"/>
      <c r="AK106" s="87"/>
      <c r="AL106" s="87"/>
      <c r="AM106" s="87"/>
    </row>
    <row r="107" spans="1:39" ht="18" customHeight="1">
      <c r="A107" s="72"/>
      <c r="B107" s="78"/>
      <c r="C107" s="81"/>
      <c r="D107" s="81"/>
      <c r="E107" s="81"/>
      <c r="F107" s="81"/>
      <c r="G107" s="137"/>
      <c r="H107" s="73" t="s">
        <v>17</v>
      </c>
      <c r="I107" s="74"/>
      <c r="J107" s="78"/>
      <c r="K107" s="81"/>
      <c r="L107" s="81"/>
      <c r="M107" s="81"/>
      <c r="N107" s="81"/>
      <c r="O107" s="81"/>
      <c r="P107" s="81"/>
      <c r="Q107" s="81"/>
      <c r="R107" s="140"/>
      <c r="S107" s="141"/>
      <c r="T107" s="139"/>
      <c r="AH107" s="4"/>
      <c r="AJ107" s="87"/>
      <c r="AK107" s="87"/>
      <c r="AL107" s="87"/>
      <c r="AM107" s="87"/>
    </row>
    <row r="108" spans="1:39" ht="18" customHeight="1">
      <c r="A108" s="107" t="s">
        <v>10</v>
      </c>
      <c r="B108" s="142"/>
      <c r="C108" s="143"/>
      <c r="D108" s="143"/>
      <c r="E108" s="143"/>
      <c r="F108" s="143"/>
      <c r="G108" s="119"/>
      <c r="H108" s="84" t="s">
        <v>17</v>
      </c>
      <c r="I108" s="85"/>
      <c r="J108" s="144"/>
      <c r="K108" s="81"/>
      <c r="L108" s="81"/>
      <c r="M108" s="81"/>
      <c r="N108" s="81"/>
      <c r="O108" s="81"/>
      <c r="P108" s="81"/>
      <c r="Q108" s="81"/>
      <c r="R108" s="81"/>
      <c r="S108" s="147"/>
      <c r="T108" s="76"/>
      <c r="AH108" s="4"/>
      <c r="AJ108" s="87"/>
      <c r="AK108" s="87"/>
      <c r="AL108" s="87"/>
      <c r="AM108" s="87"/>
    </row>
    <row r="109" spans="1:39" ht="18" customHeight="1">
      <c r="A109" s="68"/>
      <c r="B109" s="130">
        <v>6</v>
      </c>
      <c r="C109" s="131"/>
      <c r="D109" s="131"/>
      <c r="E109" s="131"/>
      <c r="F109" s="131"/>
      <c r="G109" s="113"/>
      <c r="H109" s="69" t="s">
        <v>17</v>
      </c>
      <c r="I109" s="70"/>
      <c r="J109" s="68"/>
      <c r="K109" s="132"/>
      <c r="L109" s="132"/>
      <c r="M109" s="132"/>
      <c r="N109" s="132"/>
      <c r="O109" s="132"/>
      <c r="P109" s="132"/>
      <c r="Q109" s="132"/>
      <c r="R109" s="132"/>
      <c r="S109" s="146"/>
      <c r="T109" s="76"/>
      <c r="AH109" s="4"/>
      <c r="AJ109" s="87"/>
      <c r="AK109" s="87"/>
      <c r="AL109" s="87"/>
      <c r="AM109" s="87"/>
    </row>
    <row r="110" spans="1:39" ht="18" customHeight="1">
      <c r="A110" s="72"/>
      <c r="B110" s="78"/>
      <c r="C110" s="79"/>
      <c r="D110" s="79"/>
      <c r="E110" s="79"/>
      <c r="F110" s="79"/>
      <c r="G110" s="134"/>
      <c r="H110" s="73" t="s">
        <v>17</v>
      </c>
      <c r="I110" s="74"/>
      <c r="J110" s="72"/>
      <c r="K110" s="81"/>
      <c r="L110" s="81"/>
      <c r="M110" s="81"/>
      <c r="N110" s="81"/>
      <c r="O110" s="81"/>
      <c r="P110" s="81"/>
      <c r="Q110" s="81"/>
      <c r="R110" s="126"/>
      <c r="S110" s="147"/>
      <c r="T110" s="76"/>
      <c r="AH110" s="4"/>
      <c r="AJ110" s="87"/>
      <c r="AK110" s="87"/>
      <c r="AL110" s="87"/>
      <c r="AM110" s="87"/>
    </row>
    <row r="111" spans="1:39" ht="18" customHeight="1">
      <c r="A111" s="72" t="s">
        <v>3</v>
      </c>
      <c r="B111" s="135">
        <f>B75</f>
        <v>0</v>
      </c>
      <c r="C111" s="79"/>
      <c r="D111" s="79"/>
      <c r="E111" s="429">
        <f>D75</f>
        <v>0</v>
      </c>
      <c r="F111" s="429"/>
      <c r="G111" s="137"/>
      <c r="H111" s="73" t="s">
        <v>17</v>
      </c>
      <c r="I111" s="74"/>
      <c r="J111" s="277">
        <f>B79</f>
        <v>0</v>
      </c>
      <c r="K111" s="81"/>
      <c r="L111" s="81"/>
      <c r="M111" s="81"/>
      <c r="N111" s="81"/>
      <c r="O111" s="81"/>
      <c r="P111" s="429">
        <f>D79</f>
        <v>0</v>
      </c>
      <c r="Q111" s="429"/>
      <c r="R111" s="126"/>
      <c r="S111" s="138" t="s">
        <v>5</v>
      </c>
      <c r="T111" s="139"/>
      <c r="AH111" s="4"/>
      <c r="AJ111" s="87"/>
      <c r="AK111" s="87"/>
      <c r="AL111" s="87"/>
      <c r="AM111" s="87"/>
    </row>
    <row r="112" spans="1:39" ht="18" customHeight="1">
      <c r="A112" s="72"/>
      <c r="B112" s="78"/>
      <c r="C112" s="79"/>
      <c r="D112" s="79"/>
      <c r="E112" s="79"/>
      <c r="F112" s="79"/>
      <c r="G112" s="137"/>
      <c r="H112" s="73" t="s">
        <v>17</v>
      </c>
      <c r="I112" s="74"/>
      <c r="J112" s="80"/>
      <c r="K112" s="81"/>
      <c r="L112" s="81"/>
      <c r="M112" s="81"/>
      <c r="N112" s="81"/>
      <c r="O112" s="81"/>
      <c r="P112" s="81"/>
      <c r="Q112" s="81"/>
      <c r="R112" s="140"/>
      <c r="S112" s="141"/>
      <c r="T112" s="139"/>
      <c r="AH112" s="4"/>
      <c r="AJ112" s="87"/>
      <c r="AK112" s="87"/>
      <c r="AL112" s="87"/>
      <c r="AM112" s="87"/>
    </row>
    <row r="113" spans="1:39" ht="18" customHeight="1">
      <c r="A113" s="107" t="s">
        <v>10</v>
      </c>
      <c r="B113" s="142"/>
      <c r="C113" s="143"/>
      <c r="D113" s="143"/>
      <c r="E113" s="143"/>
      <c r="F113" s="143"/>
      <c r="G113" s="119"/>
      <c r="H113" s="84" t="s">
        <v>17</v>
      </c>
      <c r="I113" s="85"/>
      <c r="J113" s="144"/>
      <c r="K113" s="81"/>
      <c r="L113" s="81"/>
      <c r="M113" s="81"/>
      <c r="N113" s="81"/>
      <c r="O113" s="81"/>
      <c r="P113" s="81"/>
      <c r="Q113" s="81"/>
      <c r="R113" s="81"/>
      <c r="S113" s="147"/>
      <c r="T113" s="76"/>
      <c r="AH113" s="4"/>
      <c r="AJ113" s="87"/>
      <c r="AK113" s="87"/>
      <c r="AL113" s="87"/>
      <c r="AM113" s="87"/>
    </row>
    <row r="114" spans="1:39" ht="18" customHeight="1">
      <c r="A114" s="68"/>
      <c r="B114" s="130">
        <v>7</v>
      </c>
      <c r="C114" s="131"/>
      <c r="D114" s="131"/>
      <c r="E114" s="131"/>
      <c r="F114" s="131"/>
      <c r="G114" s="113"/>
      <c r="H114" s="69" t="s">
        <v>17</v>
      </c>
      <c r="I114" s="70"/>
      <c r="J114" s="68"/>
      <c r="K114" s="132"/>
      <c r="L114" s="132"/>
      <c r="M114" s="132"/>
      <c r="N114" s="132"/>
      <c r="O114" s="132"/>
      <c r="P114" s="132"/>
      <c r="Q114" s="132"/>
      <c r="R114" s="132"/>
      <c r="S114" s="146"/>
      <c r="T114" s="76"/>
      <c r="AH114" s="4"/>
      <c r="AJ114" s="87"/>
      <c r="AK114" s="87"/>
      <c r="AL114" s="87"/>
      <c r="AM114" s="87"/>
    </row>
    <row r="115" spans="1:39" ht="18" customHeight="1">
      <c r="A115" s="72"/>
      <c r="B115" s="78"/>
      <c r="C115" s="79"/>
      <c r="D115" s="79"/>
      <c r="E115" s="79"/>
      <c r="F115" s="79"/>
      <c r="G115" s="134"/>
      <c r="H115" s="73" t="s">
        <v>17</v>
      </c>
      <c r="I115" s="74"/>
      <c r="J115" s="72"/>
      <c r="K115" s="81"/>
      <c r="L115" s="81"/>
      <c r="M115" s="81"/>
      <c r="N115" s="81"/>
      <c r="O115" s="81"/>
      <c r="P115" s="81"/>
      <c r="Q115" s="81"/>
      <c r="R115" s="81"/>
      <c r="S115" s="147"/>
      <c r="T115" s="76"/>
      <c r="AH115" s="4"/>
      <c r="AJ115" s="87"/>
      <c r="AK115" s="87"/>
      <c r="AL115" s="87"/>
      <c r="AM115" s="87"/>
    </row>
    <row r="116" spans="1:39" ht="18" customHeight="1">
      <c r="A116" s="72" t="s">
        <v>2</v>
      </c>
      <c r="B116" s="135">
        <f>$B73</f>
        <v>0</v>
      </c>
      <c r="C116" s="79"/>
      <c r="D116" s="79"/>
      <c r="E116" s="429">
        <f>D73</f>
        <v>0</v>
      </c>
      <c r="F116" s="429"/>
      <c r="G116" s="137"/>
      <c r="H116" s="73" t="s">
        <v>17</v>
      </c>
      <c r="I116" s="74"/>
      <c r="J116" s="135">
        <f>B75</f>
        <v>0</v>
      </c>
      <c r="K116" s="81"/>
      <c r="L116" s="81"/>
      <c r="M116" s="81"/>
      <c r="N116" s="81"/>
      <c r="O116" s="81"/>
      <c r="P116" s="429">
        <f>D75</f>
        <v>0</v>
      </c>
      <c r="Q116" s="429"/>
      <c r="R116" s="140">
        <v>0</v>
      </c>
      <c r="S116" s="138" t="s">
        <v>3</v>
      </c>
      <c r="T116" s="139"/>
      <c r="AH116" s="4"/>
      <c r="AJ116" s="87"/>
      <c r="AK116" s="87"/>
      <c r="AL116" s="87"/>
      <c r="AM116" s="87"/>
    </row>
    <row r="117" spans="1:39" ht="18" customHeight="1">
      <c r="A117" s="72"/>
      <c r="B117" s="78"/>
      <c r="C117" s="79"/>
      <c r="D117" s="79"/>
      <c r="E117" s="79"/>
      <c r="F117" s="79"/>
      <c r="G117" s="137"/>
      <c r="H117" s="73" t="s">
        <v>17</v>
      </c>
      <c r="I117" s="74"/>
      <c r="J117" s="78"/>
      <c r="K117" s="81"/>
      <c r="L117" s="81"/>
      <c r="M117" s="81"/>
      <c r="N117" s="81"/>
      <c r="O117" s="81"/>
      <c r="P117" s="81"/>
      <c r="Q117" s="81"/>
      <c r="R117" s="140"/>
      <c r="S117" s="141"/>
      <c r="T117" s="139"/>
      <c r="AH117" s="4"/>
      <c r="AJ117" s="87"/>
      <c r="AK117" s="87"/>
      <c r="AL117" s="87"/>
      <c r="AM117" s="87"/>
    </row>
    <row r="118" spans="1:39" ht="18" customHeight="1">
      <c r="A118" s="107" t="s">
        <v>10</v>
      </c>
      <c r="B118" s="142"/>
      <c r="C118" s="143"/>
      <c r="D118" s="143"/>
      <c r="E118" s="143"/>
      <c r="F118" s="143"/>
      <c r="G118" s="119"/>
      <c r="H118" s="84" t="s">
        <v>17</v>
      </c>
      <c r="I118" s="85"/>
      <c r="J118" s="144"/>
      <c r="K118" s="103"/>
      <c r="L118" s="103"/>
      <c r="M118" s="103"/>
      <c r="N118" s="103"/>
      <c r="O118" s="103"/>
      <c r="P118" s="103"/>
      <c r="Q118" s="103"/>
      <c r="R118" s="103"/>
      <c r="S118" s="145"/>
      <c r="T118" s="76"/>
      <c r="AH118" s="4"/>
      <c r="AJ118" s="87"/>
      <c r="AK118" s="87"/>
      <c r="AL118" s="87"/>
      <c r="AM118" s="87"/>
    </row>
    <row r="119" spans="1:39" ht="18" customHeight="1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H119" s="4"/>
      <c r="AJ119" s="87"/>
      <c r="AK119" s="87"/>
      <c r="AL119" s="87"/>
      <c r="AM119" s="87"/>
    </row>
    <row r="120" spans="1:39" ht="18" customHeight="1">
      <c r="A120" s="108"/>
      <c r="B120" s="148" t="str">
        <f>B83</f>
        <v>EVENT</v>
      </c>
      <c r="C120" s="148"/>
      <c r="D120" s="148"/>
      <c r="E120" s="148"/>
      <c r="F120" s="148"/>
      <c r="G120" s="148"/>
      <c r="H120" s="149" t="str">
        <f>H83</f>
        <v>Group</v>
      </c>
      <c r="I120" s="148">
        <f>D71</f>
        <v>2</v>
      </c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H120" s="4"/>
      <c r="AJ120" s="87"/>
      <c r="AK120" s="87"/>
      <c r="AL120" s="87"/>
      <c r="AM120" s="87"/>
    </row>
    <row r="121" spans="1:39" ht="18" customHeight="1">
      <c r="A121" s="68"/>
      <c r="B121" s="130">
        <v>8</v>
      </c>
      <c r="C121" s="131"/>
      <c r="D121" s="131"/>
      <c r="E121" s="131"/>
      <c r="F121" s="131"/>
      <c r="G121" s="113"/>
      <c r="H121" s="69" t="s">
        <v>17</v>
      </c>
      <c r="I121" s="70"/>
      <c r="J121" s="68"/>
      <c r="K121" s="132"/>
      <c r="L121" s="132"/>
      <c r="M121" s="132"/>
      <c r="N121" s="132"/>
      <c r="O121" s="132"/>
      <c r="P121" s="132"/>
      <c r="Q121" s="132"/>
      <c r="R121" s="132"/>
      <c r="S121" s="146"/>
      <c r="T121" s="76"/>
      <c r="AH121" s="4"/>
      <c r="AJ121" s="87"/>
      <c r="AK121" s="87"/>
      <c r="AL121" s="87"/>
      <c r="AM121" s="87"/>
    </row>
    <row r="122" spans="1:39" ht="18" customHeight="1">
      <c r="A122" s="72"/>
      <c r="B122" s="78"/>
      <c r="C122" s="79"/>
      <c r="D122" s="79"/>
      <c r="E122" s="79"/>
      <c r="F122" s="79"/>
      <c r="G122" s="134"/>
      <c r="H122" s="73" t="s">
        <v>17</v>
      </c>
      <c r="I122" s="74"/>
      <c r="J122" s="72"/>
      <c r="K122" s="81"/>
      <c r="L122" s="81"/>
      <c r="M122" s="81"/>
      <c r="N122" s="81"/>
      <c r="O122" s="81"/>
      <c r="P122" s="81"/>
      <c r="Q122" s="81"/>
      <c r="R122" s="81"/>
      <c r="S122" s="147"/>
      <c r="T122" s="76"/>
      <c r="AH122" s="4"/>
      <c r="AJ122" s="87"/>
      <c r="AK122" s="87"/>
      <c r="AL122" s="87"/>
      <c r="AM122" s="87"/>
    </row>
    <row r="123" spans="1:39" ht="18" customHeight="1">
      <c r="A123" s="72" t="s">
        <v>5</v>
      </c>
      <c r="B123" s="135">
        <f>B79</f>
        <v>0</v>
      </c>
      <c r="C123" s="81"/>
      <c r="D123" s="81"/>
      <c r="E123" s="429">
        <f>D79</f>
        <v>0</v>
      </c>
      <c r="F123" s="429"/>
      <c r="G123" s="137"/>
      <c r="H123" s="73" t="s">
        <v>17</v>
      </c>
      <c r="I123" s="74"/>
      <c r="J123" s="277">
        <f>B81</f>
        <v>0</v>
      </c>
      <c r="K123" s="81"/>
      <c r="L123" s="81"/>
      <c r="M123" s="81"/>
      <c r="N123" s="81"/>
      <c r="O123" s="81"/>
      <c r="P123" s="429">
        <f>D81</f>
        <v>0</v>
      </c>
      <c r="Q123" s="429"/>
      <c r="R123" s="140"/>
      <c r="S123" s="138" t="s">
        <v>14</v>
      </c>
      <c r="T123" s="139"/>
      <c r="AH123" s="4"/>
      <c r="AJ123" s="87"/>
      <c r="AK123" s="87"/>
      <c r="AL123" s="87"/>
      <c r="AM123" s="87"/>
    </row>
    <row r="124" spans="1:39" ht="18" customHeight="1">
      <c r="A124" s="72"/>
      <c r="B124" s="80"/>
      <c r="C124" s="81"/>
      <c r="D124" s="81"/>
      <c r="E124" s="81"/>
      <c r="F124" s="81"/>
      <c r="G124" s="137"/>
      <c r="H124" s="73" t="s">
        <v>17</v>
      </c>
      <c r="I124" s="74"/>
      <c r="J124" s="78"/>
      <c r="K124" s="81"/>
      <c r="L124" s="81"/>
      <c r="M124" s="81"/>
      <c r="N124" s="81"/>
      <c r="O124" s="81"/>
      <c r="P124" s="81"/>
      <c r="Q124" s="81"/>
      <c r="R124" s="140"/>
      <c r="S124" s="141"/>
      <c r="T124" s="139"/>
      <c r="AH124" s="4"/>
      <c r="AJ124" s="87"/>
      <c r="AK124" s="87"/>
      <c r="AL124" s="87"/>
      <c r="AM124" s="87"/>
    </row>
    <row r="125" spans="1:39" ht="18" customHeight="1">
      <c r="A125" s="86" t="s">
        <v>10</v>
      </c>
      <c r="B125" s="142"/>
      <c r="C125" s="143"/>
      <c r="D125" s="143"/>
      <c r="E125" s="143"/>
      <c r="F125" s="143"/>
      <c r="G125" s="119"/>
      <c r="H125" s="84" t="s">
        <v>17</v>
      </c>
      <c r="I125" s="85"/>
      <c r="J125" s="144"/>
      <c r="K125" s="103"/>
      <c r="L125" s="103"/>
      <c r="M125" s="103"/>
      <c r="N125" s="103"/>
      <c r="O125" s="103"/>
      <c r="P125" s="103"/>
      <c r="Q125" s="103"/>
      <c r="R125" s="103"/>
      <c r="S125" s="145"/>
      <c r="T125" s="76"/>
      <c r="AH125" s="4"/>
      <c r="AJ125" s="87"/>
      <c r="AK125" s="87"/>
      <c r="AL125" s="87"/>
      <c r="AM125" s="87"/>
    </row>
    <row r="126" spans="1:39" ht="18" customHeight="1">
      <c r="A126" s="72"/>
      <c r="B126" s="130">
        <v>9</v>
      </c>
      <c r="C126" s="131"/>
      <c r="D126" s="131"/>
      <c r="E126" s="131"/>
      <c r="F126" s="131"/>
      <c r="G126" s="113"/>
      <c r="H126" s="69" t="s">
        <v>17</v>
      </c>
      <c r="I126" s="70"/>
      <c r="J126" s="68"/>
      <c r="K126" s="132"/>
      <c r="L126" s="132"/>
      <c r="M126" s="132"/>
      <c r="N126" s="132"/>
      <c r="O126" s="132"/>
      <c r="P126" s="132"/>
      <c r="Q126" s="132"/>
      <c r="R126" s="150"/>
      <c r="S126" s="146"/>
      <c r="T126" s="76"/>
      <c r="AH126" s="4"/>
      <c r="AJ126" s="87"/>
      <c r="AK126" s="87"/>
      <c r="AL126" s="87"/>
      <c r="AM126" s="87"/>
    </row>
    <row r="127" spans="1:39" ht="18" customHeight="1">
      <c r="A127" s="72"/>
      <c r="B127" s="78"/>
      <c r="C127" s="79"/>
      <c r="D127" s="79"/>
      <c r="E127" s="79"/>
      <c r="F127" s="79"/>
      <c r="G127" s="134"/>
      <c r="H127" s="73" t="s">
        <v>17</v>
      </c>
      <c r="I127" s="74"/>
      <c r="J127" s="72"/>
      <c r="K127" s="81"/>
      <c r="L127" s="81"/>
      <c r="M127" s="81"/>
      <c r="N127" s="81"/>
      <c r="O127" s="81"/>
      <c r="P127" s="81"/>
      <c r="Q127" s="81"/>
      <c r="R127" s="126"/>
      <c r="S127" s="147"/>
      <c r="T127" s="76"/>
      <c r="AH127" s="4"/>
      <c r="AJ127" s="87"/>
      <c r="AK127" s="87"/>
      <c r="AL127" s="87"/>
      <c r="AM127" s="87"/>
    </row>
    <row r="128" spans="1:39" ht="18" customHeight="1">
      <c r="A128" s="72" t="s">
        <v>2</v>
      </c>
      <c r="B128" s="135">
        <f>$B73</f>
        <v>0</v>
      </c>
      <c r="C128" s="81"/>
      <c r="D128" s="81"/>
      <c r="E128" s="429">
        <f>D73</f>
        <v>0</v>
      </c>
      <c r="F128" s="429"/>
      <c r="G128" s="137"/>
      <c r="H128" s="73" t="s">
        <v>17</v>
      </c>
      <c r="I128" s="74"/>
      <c r="J128" s="135">
        <f>B81</f>
        <v>0</v>
      </c>
      <c r="K128" s="81"/>
      <c r="L128" s="81"/>
      <c r="M128" s="81"/>
      <c r="N128" s="81"/>
      <c r="O128" s="81"/>
      <c r="P128" s="429">
        <f>D81</f>
        <v>0</v>
      </c>
      <c r="Q128" s="429"/>
      <c r="R128" s="137">
        <v>0</v>
      </c>
      <c r="S128" s="138" t="s">
        <v>14</v>
      </c>
      <c r="T128" s="139"/>
      <c r="AH128" s="4"/>
      <c r="AJ128" s="87"/>
      <c r="AK128" s="87"/>
      <c r="AL128" s="87"/>
      <c r="AM128" s="87"/>
    </row>
    <row r="129" spans="1:39" ht="18" customHeight="1">
      <c r="A129" s="72"/>
      <c r="B129" s="80"/>
      <c r="C129" s="81"/>
      <c r="D129" s="81"/>
      <c r="E129" s="81"/>
      <c r="F129" s="81"/>
      <c r="G129" s="137"/>
      <c r="H129" s="73" t="s">
        <v>17</v>
      </c>
      <c r="I129" s="74"/>
      <c r="J129" s="78"/>
      <c r="K129" s="81"/>
      <c r="L129" s="81"/>
      <c r="M129" s="81"/>
      <c r="N129" s="81"/>
      <c r="O129" s="81"/>
      <c r="P129" s="81"/>
      <c r="Q129" s="81"/>
      <c r="R129" s="137"/>
      <c r="S129" s="141"/>
      <c r="T129" s="139"/>
      <c r="AH129" s="4"/>
      <c r="AJ129" s="87"/>
      <c r="AK129" s="87"/>
      <c r="AL129" s="87"/>
      <c r="AM129" s="87"/>
    </row>
    <row r="130" spans="1:39" ht="18" customHeight="1">
      <c r="A130" s="107" t="s">
        <v>10</v>
      </c>
      <c r="B130" s="142"/>
      <c r="C130" s="143"/>
      <c r="D130" s="143"/>
      <c r="E130" s="143"/>
      <c r="F130" s="143"/>
      <c r="G130" s="119"/>
      <c r="H130" s="84" t="s">
        <v>17</v>
      </c>
      <c r="I130" s="85"/>
      <c r="J130" s="144"/>
      <c r="K130" s="103"/>
      <c r="L130" s="103"/>
      <c r="M130" s="103"/>
      <c r="N130" s="103"/>
      <c r="O130" s="103"/>
      <c r="P130" s="103"/>
      <c r="Q130" s="103"/>
      <c r="R130" s="125"/>
      <c r="S130" s="145"/>
      <c r="T130" s="76"/>
      <c r="AH130" s="4"/>
      <c r="AJ130" s="87"/>
      <c r="AK130" s="87"/>
      <c r="AL130" s="87"/>
      <c r="AM130" s="87"/>
    </row>
    <row r="131" spans="1:39" ht="18" customHeight="1">
      <c r="A131" s="68"/>
      <c r="B131" s="130">
        <v>10</v>
      </c>
      <c r="C131" s="131"/>
      <c r="D131" s="131"/>
      <c r="E131" s="131"/>
      <c r="F131" s="131"/>
      <c r="G131" s="113"/>
      <c r="H131" s="69" t="s">
        <v>17</v>
      </c>
      <c r="I131" s="70"/>
      <c r="J131" s="68"/>
      <c r="K131" s="132"/>
      <c r="L131" s="132"/>
      <c r="M131" s="132"/>
      <c r="N131" s="132"/>
      <c r="O131" s="132"/>
      <c r="P131" s="132"/>
      <c r="Q131" s="132"/>
      <c r="R131" s="150"/>
      <c r="S131" s="146"/>
      <c r="T131" s="76"/>
      <c r="AH131" s="4"/>
      <c r="AJ131" s="87"/>
      <c r="AK131" s="87"/>
      <c r="AL131" s="87"/>
      <c r="AM131" s="87"/>
    </row>
    <row r="132" spans="1:39" ht="18" customHeight="1">
      <c r="A132" s="72"/>
      <c r="B132" s="78"/>
      <c r="C132" s="79"/>
      <c r="D132" s="79"/>
      <c r="E132" s="79"/>
      <c r="F132" s="79"/>
      <c r="G132" s="134"/>
      <c r="H132" s="73" t="s">
        <v>17</v>
      </c>
      <c r="I132" s="74"/>
      <c r="J132" s="72"/>
      <c r="K132" s="81"/>
      <c r="L132" s="81"/>
      <c r="M132" s="81"/>
      <c r="N132" s="81"/>
      <c r="O132" s="81"/>
      <c r="P132" s="81"/>
      <c r="Q132" s="81"/>
      <c r="R132" s="126"/>
      <c r="S132" s="147"/>
      <c r="T132" s="76"/>
      <c r="AH132" s="4"/>
      <c r="AJ132" s="87"/>
      <c r="AK132" s="87"/>
      <c r="AL132" s="87"/>
      <c r="AM132" s="87"/>
    </row>
    <row r="133" spans="1:39" ht="18" customHeight="1">
      <c r="A133" s="72" t="s">
        <v>3</v>
      </c>
      <c r="B133" s="277">
        <f>B75</f>
        <v>0</v>
      </c>
      <c r="C133" s="79"/>
      <c r="D133" s="79"/>
      <c r="E133" s="429">
        <f>D75</f>
        <v>0</v>
      </c>
      <c r="F133" s="429"/>
      <c r="G133" s="137"/>
      <c r="H133" s="73" t="s">
        <v>17</v>
      </c>
      <c r="I133" s="74"/>
      <c r="J133" s="277">
        <f>B77</f>
        <v>0</v>
      </c>
      <c r="K133" s="81"/>
      <c r="L133" s="81"/>
      <c r="M133" s="81"/>
      <c r="N133" s="81"/>
      <c r="O133" s="81"/>
      <c r="P133" s="429">
        <f>D77</f>
        <v>0</v>
      </c>
      <c r="Q133" s="429"/>
      <c r="R133" s="126"/>
      <c r="S133" s="138" t="s">
        <v>4</v>
      </c>
      <c r="T133" s="139"/>
      <c r="AH133" s="4"/>
      <c r="AJ133" s="87"/>
      <c r="AK133" s="87"/>
      <c r="AL133" s="87"/>
      <c r="AM133" s="87"/>
    </row>
    <row r="134" spans="1:39" ht="18" customHeight="1">
      <c r="A134" s="72"/>
      <c r="B134" s="78"/>
      <c r="C134" s="79"/>
      <c r="D134" s="79"/>
      <c r="E134" s="79"/>
      <c r="F134" s="79"/>
      <c r="G134" s="137"/>
      <c r="H134" s="73" t="s">
        <v>17</v>
      </c>
      <c r="I134" s="74"/>
      <c r="J134" s="80"/>
      <c r="K134" s="81"/>
      <c r="L134" s="81"/>
      <c r="M134" s="81"/>
      <c r="N134" s="81"/>
      <c r="O134" s="81"/>
      <c r="P134" s="81"/>
      <c r="Q134" s="81"/>
      <c r="R134" s="137"/>
      <c r="S134" s="151"/>
      <c r="T134" s="139"/>
      <c r="AH134" s="4"/>
      <c r="AJ134" s="87"/>
      <c r="AK134" s="87"/>
      <c r="AL134" s="87"/>
      <c r="AM134" s="87"/>
    </row>
    <row r="135" spans="1:39" ht="18" customHeight="1">
      <c r="A135" s="107" t="s">
        <v>10</v>
      </c>
      <c r="B135" s="142"/>
      <c r="C135" s="143"/>
      <c r="D135" s="143"/>
      <c r="E135" s="143"/>
      <c r="F135" s="143"/>
      <c r="G135" s="119"/>
      <c r="H135" s="84" t="s">
        <v>17</v>
      </c>
      <c r="I135" s="85"/>
      <c r="J135" s="144"/>
      <c r="K135" s="103"/>
      <c r="L135" s="103"/>
      <c r="M135" s="103"/>
      <c r="N135" s="103"/>
      <c r="O135" s="103"/>
      <c r="P135" s="103"/>
      <c r="Q135" s="103"/>
      <c r="R135" s="125"/>
      <c r="S135" s="152"/>
      <c r="T135" s="76"/>
      <c r="AH135" s="4"/>
      <c r="AJ135" s="87"/>
      <c r="AK135" s="87"/>
      <c r="AL135" s="87"/>
      <c r="AM135" s="87"/>
    </row>
    <row r="138" spans="1:39" ht="23" customHeight="1">
      <c r="B138" s="121" t="s">
        <v>46</v>
      </c>
      <c r="C138" s="121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9">
      <c r="B139" s="122"/>
      <c r="C139" s="122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K139" s="4" t="s">
        <v>13</v>
      </c>
    </row>
    <row r="140" spans="1:39">
      <c r="B140" s="123"/>
      <c r="C140" s="123" t="s">
        <v>1</v>
      </c>
      <c r="D140" s="2">
        <v>3</v>
      </c>
      <c r="E140" s="11"/>
      <c r="F140" s="11" t="s">
        <v>2</v>
      </c>
      <c r="G140" s="11"/>
      <c r="H140" s="11"/>
      <c r="I140" s="11" t="s">
        <v>3</v>
      </c>
      <c r="J140" s="124"/>
      <c r="K140" s="11"/>
      <c r="L140" s="11" t="s">
        <v>4</v>
      </c>
      <c r="M140" s="124"/>
      <c r="N140" s="11"/>
      <c r="O140" s="11" t="s">
        <v>5</v>
      </c>
      <c r="P140" s="124" t="s">
        <v>10</v>
      </c>
      <c r="Q140" s="124"/>
      <c r="R140" s="124" t="s">
        <v>14</v>
      </c>
      <c r="S140" s="124" t="s">
        <v>10</v>
      </c>
      <c r="T140" s="9" t="s">
        <v>2</v>
      </c>
      <c r="U140" s="10"/>
      <c r="V140" s="9" t="s">
        <v>3</v>
      </c>
      <c r="W140" s="10"/>
      <c r="X140" s="9" t="s">
        <v>4</v>
      </c>
      <c r="Y140" s="10"/>
      <c r="Z140" s="9" t="s">
        <v>5</v>
      </c>
      <c r="AA140" s="10"/>
      <c r="AB140" s="9" t="s">
        <v>14</v>
      </c>
      <c r="AC140" s="10"/>
      <c r="AD140" s="88" t="s">
        <v>6</v>
      </c>
      <c r="AE140" s="89" t="s">
        <v>7</v>
      </c>
      <c r="AF140" s="83" t="s">
        <v>8</v>
      </c>
      <c r="AG140" s="88" t="s">
        <v>15</v>
      </c>
      <c r="AH140" s="88" t="s">
        <v>16</v>
      </c>
      <c r="AI140" s="75"/>
    </row>
    <row r="141" spans="1:39" ht="17" customHeight="1">
      <c r="B141" s="14"/>
      <c r="C141" s="15"/>
      <c r="D141" s="16"/>
      <c r="E141" s="17"/>
      <c r="F141" s="18"/>
      <c r="G141" s="18"/>
      <c r="H141" s="19">
        <f>IF(J142&lt;0,"L",IF(J142&gt;0,"W", ))</f>
        <v>0</v>
      </c>
      <c r="I141" s="20">
        <f>IF($I195&lt;$H195,$I195, -$H195)</f>
        <v>0</v>
      </c>
      <c r="J141" s="21">
        <f>IF($I196&lt;$H196,$I196, -$H196)</f>
        <v>0</v>
      </c>
      <c r="K141" s="19">
        <f>IF(M142&lt;0,"L",IF(M142&gt;0,"W", ))</f>
        <v>0</v>
      </c>
      <c r="L141" s="20">
        <f>IF($I183&lt;$H183,$I183, -$H183)</f>
        <v>0</v>
      </c>
      <c r="M141" s="21">
        <f>IF($I184&lt;$H184,$I184, -$H184)</f>
        <v>0</v>
      </c>
      <c r="N141" s="19">
        <f>IF(P142&lt;0,"L",IF(P142&gt;0,"W", ))</f>
        <v>0</v>
      </c>
      <c r="O141" s="20">
        <f>IF($I173&lt;$H173,$I173, -$H173)</f>
        <v>0</v>
      </c>
      <c r="P141" s="21">
        <f>IF($I174&lt;$H174,$I174, -$H174)</f>
        <v>0</v>
      </c>
      <c r="Q141" s="19">
        <f>IF(S142&lt;0,"L",IF(S142&gt;0,"W", ))</f>
        <v>0</v>
      </c>
      <c r="R141" s="20">
        <f>IF($I163&lt;$H163,$I163, -$H163)</f>
        <v>0</v>
      </c>
      <c r="S141" s="21">
        <f>IF($I164&lt;$H164,$I164, -$H164)</f>
        <v>0</v>
      </c>
      <c r="T141" s="23"/>
      <c r="U141" s="24"/>
      <c r="V141" s="25">
        <f>IF(H141="W",2, )</f>
        <v>0</v>
      </c>
      <c r="W141" s="26">
        <f>IF(J142&lt;0, 1, )</f>
        <v>0</v>
      </c>
      <c r="X141" s="25">
        <f>IF(K141="W",2, )</f>
        <v>0</v>
      </c>
      <c r="Y141" s="26">
        <f>IF(M142&lt;0, 1, )</f>
        <v>0</v>
      </c>
      <c r="Z141" s="25">
        <f>IF(N141="W",2, )</f>
        <v>0</v>
      </c>
      <c r="AA141" s="26">
        <f>IF(P142&lt;0, 1, )</f>
        <v>0</v>
      </c>
      <c r="AB141" s="25">
        <f>IF(Q141="W",2, )</f>
        <v>0</v>
      </c>
      <c r="AC141" s="26">
        <f>IF(S142&lt;0, 1, )</f>
        <v>0</v>
      </c>
      <c r="AD141" s="27">
        <f>SUM(T141:AC141)</f>
        <v>0</v>
      </c>
      <c r="AE141" s="47"/>
      <c r="AF141" s="45"/>
      <c r="AG141" s="26"/>
      <c r="AH141" s="26"/>
      <c r="AI141" s="76"/>
      <c r="AK141" s="4">
        <f>B141</f>
        <v>0</v>
      </c>
      <c r="AM141" s="11">
        <f>D141</f>
        <v>0</v>
      </c>
    </row>
    <row r="142" spans="1:39" ht="17" customHeight="1">
      <c r="A142" s="125" t="s">
        <v>2</v>
      </c>
      <c r="B142" s="31"/>
      <c r="C142" s="32"/>
      <c r="D142" s="33"/>
      <c r="E142" s="34"/>
      <c r="F142" s="35"/>
      <c r="G142" s="35"/>
      <c r="H142" s="36">
        <f>IF($I197&lt;$H197,$I197, -$H197)</f>
        <v>0</v>
      </c>
      <c r="I142" s="37">
        <f>IF($I198&lt;$H198,$I198, -$H198)</f>
        <v>0</v>
      </c>
      <c r="J142" s="37">
        <f>IF($I199&lt;$H199,$I199, -$H199)</f>
        <v>0</v>
      </c>
      <c r="K142" s="36">
        <f>IF($I185&lt;$H185,$I185, -$H185)</f>
        <v>0</v>
      </c>
      <c r="L142" s="37">
        <f>IF($I186&lt;$H186,$I186, -$H186)</f>
        <v>0</v>
      </c>
      <c r="M142" s="37">
        <f>IF($I187&lt;$H187,$I187, -$H187)</f>
        <v>0</v>
      </c>
      <c r="N142" s="36">
        <f>IF($I175&lt;$H175,$I175, -$H175)</f>
        <v>0</v>
      </c>
      <c r="O142" s="37">
        <f>IF($I176&lt;$H176,$I176, -$H176)</f>
        <v>0</v>
      </c>
      <c r="P142" s="37">
        <f>IF($I177&lt;$H177,$I177, -$H177)</f>
        <v>0</v>
      </c>
      <c r="Q142" s="36">
        <f>IF($I165&lt;$H165,$I165, -$H165)</f>
        <v>0</v>
      </c>
      <c r="R142" s="37">
        <f>IF($I166&lt;$H166,$I166, -$H166)</f>
        <v>0</v>
      </c>
      <c r="S142" s="37">
        <f>IF($I167&lt;$H167,$I167, -$H167)</f>
        <v>0</v>
      </c>
      <c r="T142" s="39"/>
      <c r="U142" s="40"/>
      <c r="V142" s="41"/>
      <c r="W142" s="30"/>
      <c r="X142" s="41"/>
      <c r="Y142" s="30"/>
      <c r="Z142" s="41"/>
      <c r="AA142" s="30"/>
      <c r="AB142" s="41"/>
      <c r="AC142" s="30"/>
      <c r="AD142" s="42"/>
      <c r="AE142" s="51"/>
      <c r="AF142" s="30"/>
      <c r="AG142" s="62"/>
      <c r="AH142" s="62"/>
      <c r="AI142" s="76"/>
      <c r="AJ142" s="6">
        <v>1</v>
      </c>
      <c r="AK142" s="4">
        <f t="shared" ref="AK142:AK150" si="4">B142</f>
        <v>0</v>
      </c>
      <c r="AM142" s="4">
        <f t="shared" ref="AM142:AM150" si="5">D142</f>
        <v>0</v>
      </c>
    </row>
    <row r="143" spans="1:39" ht="17" customHeight="1">
      <c r="A143" s="126"/>
      <c r="B143" s="14"/>
      <c r="C143" s="15"/>
      <c r="D143" s="16"/>
      <c r="E143" s="19">
        <f>IF(G144&lt;0,"L",IF(G144&gt;0,"W", ))</f>
        <v>0</v>
      </c>
      <c r="F143" s="20">
        <f>-I141</f>
        <v>0</v>
      </c>
      <c r="G143" s="46">
        <f>-J141</f>
        <v>0</v>
      </c>
      <c r="H143" s="17"/>
      <c r="I143" s="18"/>
      <c r="J143" s="18"/>
      <c r="K143" s="19">
        <f>IF(M144&lt;0,"L",IF(M144&gt;0,"W", ))</f>
        <v>0</v>
      </c>
      <c r="L143" s="20">
        <f>IF($I168&lt;$H168,$I168, -$H168)</f>
        <v>0</v>
      </c>
      <c r="M143" s="21">
        <f>IF($I169&lt;$H169,$I169, -$H169)</f>
        <v>0</v>
      </c>
      <c r="N143" s="19">
        <f>IF(P144&lt;0,"L",IF(P144&gt;0,"W", ))</f>
        <v>0</v>
      </c>
      <c r="O143" s="20">
        <f>IF($I190&lt;$H190,$I190, -$H190)</f>
        <v>0</v>
      </c>
      <c r="P143" s="21">
        <f>IF($I191&lt;$H191,$I191, -$H191)</f>
        <v>0</v>
      </c>
      <c r="Q143" s="19">
        <f>IF(S144&lt;0,"L",IF(S144&gt;0,"W", ))</f>
        <v>0</v>
      </c>
      <c r="R143" s="20">
        <f>IF($I153&lt;$H153,$I153, -$H153)</f>
        <v>0</v>
      </c>
      <c r="S143" s="21">
        <f>IF($I154&lt;$H154,$I154, -$H154)</f>
        <v>0</v>
      </c>
      <c r="T143" s="47">
        <f>IF(E143="W",2, )</f>
        <v>0</v>
      </c>
      <c r="U143" s="26">
        <f>IF(G144&lt;0, 1, )</f>
        <v>0</v>
      </c>
      <c r="V143" s="23"/>
      <c r="W143" s="24"/>
      <c r="X143" s="25">
        <f>IF(K143="W",2, )</f>
        <v>0</v>
      </c>
      <c r="Y143" s="26">
        <f>IF(M144&lt;0, 1, )</f>
        <v>0</v>
      </c>
      <c r="Z143" s="25">
        <f>IF(N143="W",2, )</f>
        <v>0</v>
      </c>
      <c r="AA143" s="26">
        <f>IF(P144&lt;0, 1, )</f>
        <v>0</v>
      </c>
      <c r="AB143" s="25">
        <f>IF(Q143="W",2, )</f>
        <v>0</v>
      </c>
      <c r="AC143" s="26">
        <f>IF(S144&lt;0, 1, )</f>
        <v>0</v>
      </c>
      <c r="AD143" s="27">
        <f>SUM(T143:AC143)</f>
        <v>0</v>
      </c>
      <c r="AE143" s="127"/>
      <c r="AF143" s="45"/>
      <c r="AG143" s="26"/>
      <c r="AH143" s="26"/>
      <c r="AI143" s="76"/>
      <c r="AJ143" s="6"/>
      <c r="AK143" s="4">
        <f t="shared" si="4"/>
        <v>0</v>
      </c>
      <c r="AM143" s="11">
        <f t="shared" si="5"/>
        <v>0</v>
      </c>
    </row>
    <row r="144" spans="1:39" ht="17" customHeight="1">
      <c r="A144" s="125" t="s">
        <v>3</v>
      </c>
      <c r="B144" s="31"/>
      <c r="C144" s="32"/>
      <c r="D144" s="33"/>
      <c r="E144" s="49">
        <f>-H142</f>
        <v>0</v>
      </c>
      <c r="F144" s="50">
        <f>-I142</f>
        <v>0</v>
      </c>
      <c r="G144" s="26">
        <f>-J142</f>
        <v>0</v>
      </c>
      <c r="H144" s="34"/>
      <c r="I144" s="35"/>
      <c r="J144" s="35"/>
      <c r="K144" s="36">
        <f>IF($I170&lt;$H170,$I170, -$H170)</f>
        <v>0</v>
      </c>
      <c r="L144" s="37">
        <f>IF($I171&lt;$H171,$I171, -$H171)</f>
        <v>0</v>
      </c>
      <c r="M144" s="37">
        <f>IF($I172&lt;$H172,$I172, -$H172)</f>
        <v>0</v>
      </c>
      <c r="N144" s="36">
        <f>IF($I192&lt;$H192,$I192, -$H192)</f>
        <v>0</v>
      </c>
      <c r="O144" s="37">
        <f>IF($I193&lt;$H193,$I193, -$H193)</f>
        <v>0</v>
      </c>
      <c r="P144" s="37">
        <f>IF($I194&lt;$H194,$I194, -$H194)</f>
        <v>0</v>
      </c>
      <c r="Q144" s="36">
        <f>IF($I155&lt;$H155,$I155, -$H155)</f>
        <v>0</v>
      </c>
      <c r="R144" s="37">
        <f>IF($I156&lt;$H156,$I156, -$H156)</f>
        <v>0</v>
      </c>
      <c r="S144" s="37">
        <f>IF($I157&lt;$H157,$I157, -$H157)</f>
        <v>0</v>
      </c>
      <c r="T144" s="51"/>
      <c r="U144" s="30"/>
      <c r="V144" s="39"/>
      <c r="W144" s="40"/>
      <c r="X144" s="41"/>
      <c r="Y144" s="30"/>
      <c r="Z144" s="41"/>
      <c r="AA144" s="30"/>
      <c r="AB144" s="41"/>
      <c r="AC144" s="30"/>
      <c r="AD144" s="42"/>
      <c r="AE144" s="51"/>
      <c r="AF144" s="30"/>
      <c r="AG144" s="62"/>
      <c r="AH144" s="62"/>
      <c r="AI144" s="76"/>
      <c r="AJ144" s="6">
        <v>2</v>
      </c>
      <c r="AK144" s="4">
        <f t="shared" si="4"/>
        <v>0</v>
      </c>
      <c r="AM144" s="4">
        <f t="shared" si="5"/>
        <v>0</v>
      </c>
    </row>
    <row r="145" spans="1:39" ht="17" customHeight="1">
      <c r="A145" s="126"/>
      <c r="B145" s="14"/>
      <c r="C145" s="15"/>
      <c r="D145" s="16"/>
      <c r="E145" s="19">
        <f>IF(G146&lt;0,"L",IF(G146&gt;0,"W", ))</f>
        <v>0</v>
      </c>
      <c r="F145" s="20">
        <f>-L141</f>
        <v>0</v>
      </c>
      <c r="G145" s="46">
        <f>-M141</f>
        <v>0</v>
      </c>
      <c r="H145" s="19">
        <f>IF(J146&lt;0,"L",IF(J146&gt;0,"W", ))</f>
        <v>0</v>
      </c>
      <c r="I145" s="20">
        <f>-L143</f>
        <v>0</v>
      </c>
      <c r="J145" s="46">
        <f>-M143</f>
        <v>0</v>
      </c>
      <c r="K145" s="17"/>
      <c r="L145" s="18"/>
      <c r="M145" s="18"/>
      <c r="N145" s="19">
        <f>IF(P146&lt;0,"L",IF(P146&gt;0,"W", ))</f>
        <v>0</v>
      </c>
      <c r="O145" s="20">
        <f>IF($I158&lt;$H158,$I158, -$H158)</f>
        <v>0</v>
      </c>
      <c r="P145" s="21">
        <f>IF($I159&lt;$H159,$I159, -$H159)</f>
        <v>0</v>
      </c>
      <c r="Q145" s="19">
        <f>IF(S146&lt;0,"L",IF(S146&gt;0,"W", ))</f>
        <v>0</v>
      </c>
      <c r="R145" s="20">
        <f>IF($I178&lt;$H178,$I178, -$H178)</f>
        <v>0</v>
      </c>
      <c r="S145" s="21">
        <f>IF($I179&lt;$H179,$I179, -$H179)</f>
        <v>0</v>
      </c>
      <c r="T145" s="47">
        <f>IF(E145="W",2, )</f>
        <v>0</v>
      </c>
      <c r="U145" s="26">
        <f>IF(G146&lt;0, 1, )</f>
        <v>0</v>
      </c>
      <c r="V145" s="25">
        <f>IF(H145="W",2, )</f>
        <v>0</v>
      </c>
      <c r="W145" s="26">
        <f>IF(J146&lt;0, 1, )</f>
        <v>0</v>
      </c>
      <c r="X145" s="23"/>
      <c r="Y145" s="24"/>
      <c r="Z145" s="25">
        <f>IF(N145="W",2, )</f>
        <v>0</v>
      </c>
      <c r="AA145" s="26">
        <f>IF(P146&lt;0, 1, )</f>
        <v>0</v>
      </c>
      <c r="AB145" s="25">
        <f>IF(Q145="W",2, )</f>
        <v>0</v>
      </c>
      <c r="AC145" s="26">
        <f>IF(S146&lt;0, 1, )</f>
        <v>0</v>
      </c>
      <c r="AD145" s="27">
        <f>SUM(T145:AC145)</f>
        <v>0</v>
      </c>
      <c r="AE145" s="127"/>
      <c r="AF145" s="45"/>
      <c r="AG145" s="26"/>
      <c r="AH145" s="26"/>
      <c r="AI145" s="76"/>
      <c r="AJ145" s="6"/>
      <c r="AK145" s="4">
        <f t="shared" si="4"/>
        <v>0</v>
      </c>
      <c r="AM145" s="11">
        <f t="shared" si="5"/>
        <v>0</v>
      </c>
    </row>
    <row r="146" spans="1:39" ht="17" customHeight="1">
      <c r="A146" s="125" t="s">
        <v>4</v>
      </c>
      <c r="B146" s="31"/>
      <c r="C146" s="32"/>
      <c r="D146" s="33"/>
      <c r="E146" s="49">
        <f>-K142</f>
        <v>0</v>
      </c>
      <c r="F146" s="50">
        <f>-L142</f>
        <v>0</v>
      </c>
      <c r="G146" s="26">
        <f>-M142</f>
        <v>0</v>
      </c>
      <c r="H146" s="49">
        <f>-K144</f>
        <v>0</v>
      </c>
      <c r="I146" s="50">
        <f>-L144</f>
        <v>0</v>
      </c>
      <c r="J146" s="26">
        <f>-M144</f>
        <v>0</v>
      </c>
      <c r="K146" s="34"/>
      <c r="L146" s="35"/>
      <c r="M146" s="35"/>
      <c r="N146" s="36">
        <f>IF($I160&lt;$H160,$I160, -$H160)</f>
        <v>0</v>
      </c>
      <c r="O146" s="37">
        <f>IF($I161&lt;$H161,$I161, -$H161)</f>
        <v>0</v>
      </c>
      <c r="P146" s="37">
        <f>IF($I162&lt;$H162,$I162, -$H162)</f>
        <v>0</v>
      </c>
      <c r="Q146" s="36">
        <f>IF($I180&lt;$H180,$I180, -$H180)</f>
        <v>0</v>
      </c>
      <c r="R146" s="37">
        <f>IF($I181&lt;$H181,$I181, -$H181)</f>
        <v>0</v>
      </c>
      <c r="S146" s="37">
        <f>IF($I182&lt;$H182,$I182, -$H182)</f>
        <v>0</v>
      </c>
      <c r="T146" s="51"/>
      <c r="U146" s="30"/>
      <c r="V146" s="41"/>
      <c r="W146" s="30"/>
      <c r="X146" s="39"/>
      <c r="Y146" s="40"/>
      <c r="Z146" s="41"/>
      <c r="AA146" s="30"/>
      <c r="AB146" s="41"/>
      <c r="AC146" s="30"/>
      <c r="AD146" s="42"/>
      <c r="AE146" s="51"/>
      <c r="AF146" s="30"/>
      <c r="AG146" s="62"/>
      <c r="AH146" s="62"/>
      <c r="AI146" s="76"/>
      <c r="AJ146" s="6">
        <v>3</v>
      </c>
      <c r="AK146" s="4">
        <f t="shared" si="4"/>
        <v>0</v>
      </c>
      <c r="AM146" s="4">
        <f t="shared" si="5"/>
        <v>0</v>
      </c>
    </row>
    <row r="147" spans="1:39" ht="17" customHeight="1">
      <c r="A147" s="126"/>
      <c r="B147" s="14"/>
      <c r="C147" s="15"/>
      <c r="D147" s="16"/>
      <c r="E147" s="19">
        <f>IF(G148&lt;0,"L",IF(G148&gt;0,"W", ))</f>
        <v>0</v>
      </c>
      <c r="F147" s="20">
        <f>-O141</f>
        <v>0</v>
      </c>
      <c r="G147" s="52">
        <f>-P141</f>
        <v>0</v>
      </c>
      <c r="H147" s="19">
        <f>IF(J148&lt;0,"L",IF(J148&gt;0,"W", ))</f>
        <v>0</v>
      </c>
      <c r="I147" s="20">
        <f>-O143</f>
        <v>0</v>
      </c>
      <c r="J147" s="46">
        <f>-P143</f>
        <v>0</v>
      </c>
      <c r="K147" s="19">
        <f>IF(M148&lt;0,"L",IF(M148&gt;0,"W", ))</f>
        <v>0</v>
      </c>
      <c r="L147" s="20">
        <f>-O145</f>
        <v>0</v>
      </c>
      <c r="M147" s="46">
        <f>-P145</f>
        <v>0</v>
      </c>
      <c r="N147" s="17"/>
      <c r="O147" s="18"/>
      <c r="P147" s="53"/>
      <c r="Q147" s="19">
        <f>IF(S148&lt;0,"L",IF(S148&gt;0,"W", ))</f>
        <v>0</v>
      </c>
      <c r="R147" s="20">
        <f>IF($I200&lt;$H200,$I200, -$H200)</f>
        <v>0</v>
      </c>
      <c r="S147" s="21">
        <f>IF($I201&lt;$H201,$I201, -$H201)</f>
        <v>0</v>
      </c>
      <c r="T147" s="47">
        <f>IF(E147="W",2, )</f>
        <v>0</v>
      </c>
      <c r="U147" s="26">
        <f>IF(G148&lt;0, 1, )</f>
        <v>0</v>
      </c>
      <c r="V147" s="25">
        <f>IF(H147="W",2, )</f>
        <v>0</v>
      </c>
      <c r="W147" s="26">
        <f>IF(J148&lt;0, 1, )</f>
        <v>0</v>
      </c>
      <c r="X147" s="25">
        <f>IF(K147="W",2, )</f>
        <v>0</v>
      </c>
      <c r="Y147" s="26">
        <f>IF(M148&lt;0, 1, )</f>
        <v>0</v>
      </c>
      <c r="Z147" s="23"/>
      <c r="AA147" s="24"/>
      <c r="AB147" s="25">
        <f>IF(Q147="W",2, )</f>
        <v>0</v>
      </c>
      <c r="AC147" s="26">
        <f>IF(S148&lt;0, 1, )</f>
        <v>0</v>
      </c>
      <c r="AD147" s="27">
        <f>SUM(T147:AC147)</f>
        <v>0</v>
      </c>
      <c r="AE147" s="127"/>
      <c r="AF147" s="45"/>
      <c r="AG147" s="26"/>
      <c r="AH147" s="26"/>
      <c r="AI147" s="76"/>
      <c r="AJ147" s="6"/>
      <c r="AK147" s="4">
        <f t="shared" si="4"/>
        <v>0</v>
      </c>
      <c r="AM147" s="11">
        <f t="shared" si="5"/>
        <v>0</v>
      </c>
    </row>
    <row r="148" spans="1:39" ht="17" customHeight="1">
      <c r="A148" s="125" t="s">
        <v>5</v>
      </c>
      <c r="B148" s="31"/>
      <c r="C148" s="32"/>
      <c r="D148" s="33"/>
      <c r="E148" s="58">
        <f>-N142</f>
        <v>0</v>
      </c>
      <c r="F148" s="59">
        <f>-O142</f>
        <v>0</v>
      </c>
      <c r="G148" s="60">
        <f>-P142</f>
        <v>0</v>
      </c>
      <c r="H148" s="49">
        <f>-N144</f>
        <v>0</v>
      </c>
      <c r="I148" s="50">
        <f>-O144</f>
        <v>0</v>
      </c>
      <c r="J148" s="26">
        <f>-P144</f>
        <v>0</v>
      </c>
      <c r="K148" s="49">
        <f>-N146</f>
        <v>0</v>
      </c>
      <c r="L148" s="50">
        <f>-O146</f>
        <v>0</v>
      </c>
      <c r="M148" s="26">
        <f>-P146</f>
        <v>0</v>
      </c>
      <c r="N148" s="34"/>
      <c r="O148" s="35"/>
      <c r="P148" s="63"/>
      <c r="Q148" s="36">
        <f>IF($I202&lt;$H202,$I202, -$H202)</f>
        <v>0</v>
      </c>
      <c r="R148" s="37">
        <f>IF($I203&lt;$H203,$I203, -$H203)</f>
        <v>0</v>
      </c>
      <c r="S148" s="37">
        <f>IF($I204&lt;$H204,$I204, -$H204)</f>
        <v>0</v>
      </c>
      <c r="T148" s="51"/>
      <c r="U148" s="30"/>
      <c r="V148" s="41"/>
      <c r="W148" s="30"/>
      <c r="X148" s="41"/>
      <c r="Y148" s="30"/>
      <c r="Z148" s="39"/>
      <c r="AA148" s="40"/>
      <c r="AB148" s="41"/>
      <c r="AC148" s="30"/>
      <c r="AD148" s="42"/>
      <c r="AE148" s="51"/>
      <c r="AF148" s="30"/>
      <c r="AG148" s="62"/>
      <c r="AH148" s="62"/>
      <c r="AI148" s="76"/>
      <c r="AJ148" s="6">
        <v>4</v>
      </c>
      <c r="AK148" s="4">
        <f t="shared" si="4"/>
        <v>0</v>
      </c>
      <c r="AM148" s="4">
        <f t="shared" si="5"/>
        <v>0</v>
      </c>
    </row>
    <row r="149" spans="1:39" ht="17" customHeight="1">
      <c r="A149" s="126"/>
      <c r="B149" s="14"/>
      <c r="C149" s="15"/>
      <c r="D149" s="16"/>
      <c r="E149" s="19">
        <f>IF(G150&lt;0,"L",IF(G150&gt;0,"W", ))</f>
        <v>0</v>
      </c>
      <c r="F149" s="20">
        <f>-R141</f>
        <v>0</v>
      </c>
      <c r="G149" s="46">
        <f>-S141</f>
        <v>0</v>
      </c>
      <c r="H149" s="19">
        <f>IF(J150&lt;0,"L",IF(J150&gt;0,"W", ))</f>
        <v>0</v>
      </c>
      <c r="I149" s="20">
        <f>-R143</f>
        <v>0</v>
      </c>
      <c r="J149" s="52">
        <f>-S143</f>
        <v>0</v>
      </c>
      <c r="K149" s="19">
        <f>IF(M150&lt;0,"L",IF(M150&gt;0,"W", ))</f>
        <v>0</v>
      </c>
      <c r="L149" s="20">
        <f>-R145</f>
        <v>0</v>
      </c>
      <c r="M149" s="46">
        <f>-S145</f>
        <v>0</v>
      </c>
      <c r="N149" s="19">
        <f>IF(P150&lt;0,"L",IF(P150&gt;0,"W", ))</f>
        <v>0</v>
      </c>
      <c r="O149" s="20">
        <f>-R147</f>
        <v>0</v>
      </c>
      <c r="P149" s="46">
        <f>-S147</f>
        <v>0</v>
      </c>
      <c r="Q149" s="18"/>
      <c r="R149" s="18"/>
      <c r="S149" s="53"/>
      <c r="T149" s="47">
        <f>IF(E149="W",2, )</f>
        <v>0</v>
      </c>
      <c r="U149" s="26">
        <f>IF(G150&lt;0, 1, )</f>
        <v>0</v>
      </c>
      <c r="V149" s="25">
        <f>IF(H149="W",2, )</f>
        <v>0</v>
      </c>
      <c r="W149" s="26">
        <f>IF(J150&lt;0, 1, )</f>
        <v>0</v>
      </c>
      <c r="X149" s="25">
        <f>IF(K149="W",2, )</f>
        <v>0</v>
      </c>
      <c r="Y149" s="26">
        <f>IF(M150&lt;0, 1, )</f>
        <v>0</v>
      </c>
      <c r="Z149" s="25">
        <f>IF(N149="W",2, )</f>
        <v>0</v>
      </c>
      <c r="AA149" s="26">
        <f>IF(P150&lt;0, 1, )</f>
        <v>0</v>
      </c>
      <c r="AB149" s="23"/>
      <c r="AC149" s="24"/>
      <c r="AD149" s="27">
        <f>SUM(T149:AC149)</f>
        <v>0</v>
      </c>
      <c r="AE149" s="127"/>
      <c r="AF149" s="45"/>
      <c r="AG149" s="26"/>
      <c r="AH149" s="26"/>
      <c r="AI149" s="76"/>
      <c r="AJ149" s="6"/>
      <c r="AK149" s="4">
        <f t="shared" si="4"/>
        <v>0</v>
      </c>
      <c r="AM149" s="11">
        <f t="shared" si="5"/>
        <v>0</v>
      </c>
    </row>
    <row r="150" spans="1:39" ht="17" customHeight="1">
      <c r="A150" s="125" t="s">
        <v>14</v>
      </c>
      <c r="B150" s="55"/>
      <c r="C150" s="56"/>
      <c r="D150" s="57"/>
      <c r="E150" s="61">
        <f>-Q142</f>
        <v>0</v>
      </c>
      <c r="F150" s="59">
        <f>-R142</f>
        <v>0</v>
      </c>
      <c r="G150" s="62">
        <f>-S142</f>
        <v>0</v>
      </c>
      <c r="H150" s="58">
        <f>-Q144</f>
        <v>0</v>
      </c>
      <c r="I150" s="59">
        <f>-R144</f>
        <v>0</v>
      </c>
      <c r="J150" s="60">
        <f>-S144</f>
        <v>0</v>
      </c>
      <c r="K150" s="61">
        <f>-Q146</f>
        <v>0</v>
      </c>
      <c r="L150" s="59">
        <f>-R146</f>
        <v>0</v>
      </c>
      <c r="M150" s="62">
        <f>-S146</f>
        <v>0</v>
      </c>
      <c r="N150" s="61">
        <f>-Q148</f>
        <v>0</v>
      </c>
      <c r="O150" s="59">
        <f>-R148</f>
        <v>0</v>
      </c>
      <c r="P150" s="62">
        <f>-S148</f>
        <v>0</v>
      </c>
      <c r="Q150" s="35"/>
      <c r="R150" s="35"/>
      <c r="S150" s="63"/>
      <c r="T150" s="51"/>
      <c r="U150" s="30"/>
      <c r="V150" s="41"/>
      <c r="W150" s="30"/>
      <c r="X150" s="41"/>
      <c r="Y150" s="30"/>
      <c r="Z150" s="41"/>
      <c r="AA150" s="30"/>
      <c r="AB150" s="39"/>
      <c r="AC150" s="40"/>
      <c r="AD150" s="42"/>
      <c r="AE150" s="51"/>
      <c r="AF150" s="30"/>
      <c r="AG150" s="62"/>
      <c r="AH150" s="62"/>
      <c r="AI150" s="76"/>
      <c r="AJ150" s="6">
        <v>5</v>
      </c>
      <c r="AK150" s="4">
        <f t="shared" si="4"/>
        <v>0</v>
      </c>
      <c r="AM150" s="4">
        <f t="shared" si="5"/>
        <v>0</v>
      </c>
    </row>
    <row r="152" spans="1:39">
      <c r="B152" s="121" t="str">
        <f>B138</f>
        <v>EVENT</v>
      </c>
      <c r="C152" s="87">
        <f>B140</f>
        <v>0</v>
      </c>
      <c r="D152" s="87"/>
      <c r="E152" s="87"/>
      <c r="F152" s="87"/>
      <c r="G152" s="118"/>
      <c r="H152" s="128" t="s">
        <v>1</v>
      </c>
      <c r="I152" s="129">
        <f>D140</f>
        <v>3</v>
      </c>
      <c r="S152" s="67"/>
      <c r="T152" s="76"/>
      <c r="AH152" s="4"/>
    </row>
    <row r="153" spans="1:39" ht="18" customHeight="1">
      <c r="A153" s="68"/>
      <c r="B153" s="130">
        <v>1</v>
      </c>
      <c r="C153" s="131"/>
      <c r="D153" s="131"/>
      <c r="E153" s="131"/>
      <c r="F153" s="131"/>
      <c r="G153" s="113"/>
      <c r="H153" s="69" t="s">
        <v>17</v>
      </c>
      <c r="I153" s="70"/>
      <c r="J153" s="68"/>
      <c r="K153" s="132"/>
      <c r="L153" s="132"/>
      <c r="M153" s="132"/>
      <c r="N153" s="132"/>
      <c r="O153" s="132"/>
      <c r="P153" s="132"/>
      <c r="Q153" s="132"/>
      <c r="R153" s="132"/>
      <c r="S153" s="133"/>
      <c r="T153" s="76"/>
      <c r="AH153" s="4"/>
    </row>
    <row r="154" spans="1:39" ht="18" customHeight="1">
      <c r="A154" s="72"/>
      <c r="B154" s="78"/>
      <c r="C154" s="79"/>
      <c r="D154" s="79"/>
      <c r="E154" s="79"/>
      <c r="F154" s="79"/>
      <c r="G154" s="134"/>
      <c r="H154" s="73" t="s">
        <v>17</v>
      </c>
      <c r="I154" s="74"/>
      <c r="J154" s="72"/>
      <c r="K154" s="81"/>
      <c r="L154" s="81"/>
      <c r="M154" s="81"/>
      <c r="N154" s="81"/>
      <c r="O154" s="81"/>
      <c r="P154" s="81"/>
      <c r="Q154" s="81"/>
      <c r="R154" s="126"/>
      <c r="S154" s="133"/>
      <c r="T154" s="76"/>
      <c r="AH154" s="4"/>
    </row>
    <row r="155" spans="1:39" ht="18" customHeight="1">
      <c r="A155" s="72" t="s">
        <v>2</v>
      </c>
      <c r="B155" s="135">
        <f>B142</f>
        <v>0</v>
      </c>
      <c r="C155" s="79"/>
      <c r="D155" s="79"/>
      <c r="E155" s="429">
        <f>D142</f>
        <v>0</v>
      </c>
      <c r="F155" s="429"/>
      <c r="G155" s="137"/>
      <c r="H155" s="73" t="s">
        <v>17</v>
      </c>
      <c r="I155" s="74"/>
      <c r="J155" s="277">
        <f>B148</f>
        <v>0</v>
      </c>
      <c r="K155" s="81"/>
      <c r="L155" s="81"/>
      <c r="M155" s="81"/>
      <c r="N155" s="81"/>
      <c r="O155" s="81"/>
      <c r="P155" s="429">
        <f>D148</f>
        <v>0</v>
      </c>
      <c r="Q155" s="429"/>
      <c r="R155" s="126"/>
      <c r="S155" s="138" t="s">
        <v>5</v>
      </c>
      <c r="T155" s="139"/>
      <c r="AH155" s="4"/>
    </row>
    <row r="156" spans="1:39" ht="18" customHeight="1">
      <c r="A156" s="72"/>
      <c r="B156" s="78"/>
      <c r="C156" s="79"/>
      <c r="D156" s="79"/>
      <c r="E156" s="79"/>
      <c r="F156" s="79"/>
      <c r="G156" s="137"/>
      <c r="H156" s="73" t="s">
        <v>17</v>
      </c>
      <c r="I156" s="74"/>
      <c r="J156" s="80"/>
      <c r="K156" s="81"/>
      <c r="L156" s="81"/>
      <c r="M156" s="81"/>
      <c r="N156" s="81"/>
      <c r="O156" s="81"/>
      <c r="P156" s="81"/>
      <c r="Q156" s="81"/>
      <c r="R156" s="140"/>
      <c r="S156" s="141"/>
      <c r="T156" s="139"/>
      <c r="AH156" s="4"/>
    </row>
    <row r="157" spans="1:39" ht="18" customHeight="1">
      <c r="A157" s="107"/>
      <c r="B157" s="142"/>
      <c r="C157" s="143"/>
      <c r="D157" s="143"/>
      <c r="E157" s="143"/>
      <c r="F157" s="143"/>
      <c r="G157" s="119"/>
      <c r="H157" s="84" t="s">
        <v>17</v>
      </c>
      <c r="I157" s="85"/>
      <c r="J157" s="144"/>
      <c r="K157" s="81"/>
      <c r="L157" s="81"/>
      <c r="M157" s="81"/>
      <c r="N157" s="81"/>
      <c r="O157" s="81"/>
      <c r="P157" s="81"/>
      <c r="Q157" s="81"/>
      <c r="R157" s="81"/>
      <c r="S157" s="145"/>
      <c r="T157" s="76"/>
      <c r="AH157" s="4"/>
    </row>
    <row r="158" spans="1:39" ht="18" customHeight="1">
      <c r="A158" s="68"/>
      <c r="B158" s="130">
        <v>2</v>
      </c>
      <c r="C158" s="131"/>
      <c r="D158" s="131"/>
      <c r="E158" s="131"/>
      <c r="F158" s="131"/>
      <c r="G158" s="113"/>
      <c r="H158" s="69" t="s">
        <v>17</v>
      </c>
      <c r="I158" s="70"/>
      <c r="J158" s="68"/>
      <c r="K158" s="132"/>
      <c r="L158" s="132"/>
      <c r="M158" s="132"/>
      <c r="N158" s="132"/>
      <c r="O158" s="132"/>
      <c r="P158" s="132"/>
      <c r="Q158" s="132"/>
      <c r="R158" s="132"/>
      <c r="S158" s="146"/>
      <c r="T158" s="76"/>
      <c r="AH158" s="4"/>
    </row>
    <row r="159" spans="1:39" ht="18" customHeight="1">
      <c r="A159" s="72"/>
      <c r="B159" s="78"/>
      <c r="C159" s="79"/>
      <c r="D159" s="79"/>
      <c r="E159" s="79"/>
      <c r="F159" s="79"/>
      <c r="G159" s="134"/>
      <c r="H159" s="73" t="s">
        <v>17</v>
      </c>
      <c r="I159" s="74"/>
      <c r="J159" s="72"/>
      <c r="K159" s="81"/>
      <c r="L159" s="81"/>
      <c r="M159" s="81"/>
      <c r="N159" s="81"/>
      <c r="O159" s="81"/>
      <c r="P159" s="81"/>
      <c r="Q159" s="81"/>
      <c r="R159" s="81"/>
      <c r="S159" s="147"/>
      <c r="T159" s="76"/>
      <c r="AH159" s="4"/>
    </row>
    <row r="160" spans="1:39" ht="18" customHeight="1">
      <c r="A160" s="72" t="s">
        <v>4</v>
      </c>
      <c r="B160" s="78">
        <f>$B146</f>
        <v>0</v>
      </c>
      <c r="C160" s="79"/>
      <c r="D160" s="79"/>
      <c r="E160" s="429">
        <f>D146</f>
        <v>0</v>
      </c>
      <c r="F160" s="429"/>
      <c r="G160" s="137"/>
      <c r="H160" s="73" t="s">
        <v>17</v>
      </c>
      <c r="I160" s="74"/>
      <c r="J160" s="277">
        <f>B150</f>
        <v>0</v>
      </c>
      <c r="K160" s="81"/>
      <c r="L160" s="81"/>
      <c r="M160" s="81"/>
      <c r="N160" s="81"/>
      <c r="O160" s="81"/>
      <c r="P160" s="429">
        <f>D150</f>
        <v>0</v>
      </c>
      <c r="Q160" s="429"/>
      <c r="R160" s="140">
        <v>0</v>
      </c>
      <c r="S160" s="138" t="s">
        <v>14</v>
      </c>
      <c r="T160" s="139"/>
      <c r="AH160" s="4"/>
    </row>
    <row r="161" spans="1:39" ht="18" customHeight="1">
      <c r="A161" s="72"/>
      <c r="B161" s="78"/>
      <c r="C161" s="79"/>
      <c r="D161" s="79"/>
      <c r="E161" s="79"/>
      <c r="F161" s="79"/>
      <c r="G161" s="137"/>
      <c r="H161" s="73" t="s">
        <v>17</v>
      </c>
      <c r="I161" s="74"/>
      <c r="J161" s="80"/>
      <c r="K161" s="81"/>
      <c r="L161" s="81"/>
      <c r="M161" s="81"/>
      <c r="N161" s="81"/>
      <c r="O161" s="81"/>
      <c r="P161" s="81"/>
      <c r="Q161" s="81"/>
      <c r="R161" s="140"/>
      <c r="S161" s="141"/>
      <c r="T161" s="139"/>
      <c r="AH161" s="4"/>
    </row>
    <row r="162" spans="1:39" ht="18" customHeight="1">
      <c r="A162" s="107" t="s">
        <v>10</v>
      </c>
      <c r="B162" s="142"/>
      <c r="C162" s="143"/>
      <c r="D162" s="143"/>
      <c r="E162" s="143"/>
      <c r="F162" s="143"/>
      <c r="G162" s="119"/>
      <c r="H162" s="84" t="s">
        <v>17</v>
      </c>
      <c r="I162" s="85"/>
      <c r="J162" s="144"/>
      <c r="K162" s="81"/>
      <c r="L162" s="81"/>
      <c r="M162" s="81"/>
      <c r="N162" s="81"/>
      <c r="O162" s="81"/>
      <c r="P162" s="81"/>
      <c r="Q162" s="81"/>
      <c r="R162" s="81"/>
      <c r="S162" s="147"/>
      <c r="T162" s="76"/>
      <c r="AH162" s="4"/>
    </row>
    <row r="163" spans="1:39" ht="18" customHeight="1">
      <c r="A163" s="68"/>
      <c r="B163" s="130">
        <v>3</v>
      </c>
      <c r="C163" s="131"/>
      <c r="D163" s="131"/>
      <c r="E163" s="131"/>
      <c r="F163" s="131"/>
      <c r="G163" s="113"/>
      <c r="H163" s="69" t="s">
        <v>17</v>
      </c>
      <c r="I163" s="70"/>
      <c r="J163" s="68"/>
      <c r="K163" s="132"/>
      <c r="L163" s="132"/>
      <c r="M163" s="132"/>
      <c r="N163" s="132"/>
      <c r="O163" s="132"/>
      <c r="P163" s="132"/>
      <c r="Q163" s="132"/>
      <c r="R163" s="132"/>
      <c r="S163" s="146"/>
      <c r="T163" s="76"/>
      <c r="AH163" s="4"/>
    </row>
    <row r="164" spans="1:39" ht="18" customHeight="1">
      <c r="A164" s="72"/>
      <c r="B164" s="78"/>
      <c r="C164" s="79"/>
      <c r="D164" s="79"/>
      <c r="E164" s="79"/>
      <c r="F164" s="79"/>
      <c r="G164" s="134"/>
      <c r="H164" s="73" t="s">
        <v>17</v>
      </c>
      <c r="I164" s="74"/>
      <c r="J164" s="72"/>
      <c r="K164" s="81"/>
      <c r="L164" s="81"/>
      <c r="M164" s="81"/>
      <c r="N164" s="81"/>
      <c r="O164" s="81"/>
      <c r="P164" s="81"/>
      <c r="Q164" s="81"/>
      <c r="R164" s="126"/>
      <c r="S164" s="147"/>
      <c r="T164" s="76"/>
      <c r="AH164" s="4"/>
    </row>
    <row r="165" spans="1:39" ht="18" customHeight="1">
      <c r="A165" s="72" t="s">
        <v>3</v>
      </c>
      <c r="B165" s="135">
        <f>B144</f>
        <v>0</v>
      </c>
      <c r="C165" s="79"/>
      <c r="D165" s="79"/>
      <c r="E165" s="429">
        <f>D144</f>
        <v>0</v>
      </c>
      <c r="F165" s="429"/>
      <c r="G165" s="137"/>
      <c r="H165" s="73" t="s">
        <v>17</v>
      </c>
      <c r="I165" s="74"/>
      <c r="J165" s="80">
        <f>$B150</f>
        <v>0</v>
      </c>
      <c r="K165" s="81"/>
      <c r="L165" s="81"/>
      <c r="M165" s="81"/>
      <c r="N165" s="81"/>
      <c r="O165" s="81"/>
      <c r="P165" s="429">
        <f>D150</f>
        <v>0</v>
      </c>
      <c r="Q165" s="429"/>
      <c r="R165" s="126"/>
      <c r="S165" s="138" t="s">
        <v>14</v>
      </c>
      <c r="T165" s="139"/>
      <c r="AH165" s="4"/>
    </row>
    <row r="166" spans="1:39" ht="18" customHeight="1">
      <c r="A166" s="72"/>
      <c r="B166" s="78"/>
      <c r="C166" s="79"/>
      <c r="D166" s="79"/>
      <c r="E166" s="79"/>
      <c r="F166" s="79"/>
      <c r="G166" s="137"/>
      <c r="H166" s="73" t="s">
        <v>17</v>
      </c>
      <c r="I166" s="74"/>
      <c r="J166" s="78"/>
      <c r="K166" s="81"/>
      <c r="L166" s="81"/>
      <c r="M166" s="81"/>
      <c r="N166" s="81"/>
      <c r="O166" s="81"/>
      <c r="P166" s="81"/>
      <c r="Q166" s="81"/>
      <c r="R166" s="140"/>
      <c r="S166" s="141"/>
      <c r="T166" s="139"/>
      <c r="AH166" s="4"/>
      <c r="AJ166" s="87"/>
      <c r="AK166" s="87"/>
      <c r="AL166" s="87"/>
      <c r="AM166" s="87"/>
    </row>
    <row r="167" spans="1:39" ht="18" customHeight="1">
      <c r="A167" s="107" t="s">
        <v>10</v>
      </c>
      <c r="B167" s="142"/>
      <c r="C167" s="143"/>
      <c r="D167" s="143"/>
      <c r="E167" s="143"/>
      <c r="F167" s="143"/>
      <c r="G167" s="119"/>
      <c r="H167" s="84" t="s">
        <v>17</v>
      </c>
      <c r="I167" s="85"/>
      <c r="J167" s="144"/>
      <c r="K167" s="81"/>
      <c r="L167" s="81"/>
      <c r="M167" s="81"/>
      <c r="N167" s="81"/>
      <c r="O167" s="81"/>
      <c r="P167" s="81"/>
      <c r="Q167" s="81"/>
      <c r="R167" s="81"/>
      <c r="S167" s="147"/>
      <c r="T167" s="76"/>
      <c r="AH167" s="4"/>
      <c r="AJ167" s="87"/>
      <c r="AK167" s="87"/>
      <c r="AL167" s="87"/>
      <c r="AM167" s="87"/>
    </row>
    <row r="168" spans="1:39" ht="18" customHeight="1">
      <c r="A168" s="68"/>
      <c r="B168" s="130">
        <v>4</v>
      </c>
      <c r="C168" s="131"/>
      <c r="D168" s="131"/>
      <c r="E168" s="131"/>
      <c r="F168" s="131"/>
      <c r="G168" s="113"/>
      <c r="H168" s="69" t="s">
        <v>17</v>
      </c>
      <c r="I168" s="70"/>
      <c r="J168" s="68"/>
      <c r="K168" s="132"/>
      <c r="L168" s="132"/>
      <c r="M168" s="132"/>
      <c r="N168" s="132"/>
      <c r="O168" s="132"/>
      <c r="P168" s="132"/>
      <c r="Q168" s="132"/>
      <c r="R168" s="132"/>
      <c r="S168" s="146"/>
      <c r="T168" s="76"/>
      <c r="AH168" s="4"/>
      <c r="AJ168" s="87"/>
      <c r="AK168" s="87"/>
      <c r="AL168" s="87"/>
      <c r="AM168" s="87"/>
    </row>
    <row r="169" spans="1:39" ht="18" customHeight="1">
      <c r="A169" s="72"/>
      <c r="B169" s="78"/>
      <c r="C169" s="79"/>
      <c r="D169" s="79"/>
      <c r="E169" s="79"/>
      <c r="F169" s="79"/>
      <c r="G169" s="134"/>
      <c r="H169" s="73" t="s">
        <v>17</v>
      </c>
      <c r="I169" s="74"/>
      <c r="J169" s="72"/>
      <c r="K169" s="81"/>
      <c r="L169" s="81"/>
      <c r="M169" s="81"/>
      <c r="N169" s="81"/>
      <c r="O169" s="81"/>
      <c r="P169" s="81"/>
      <c r="Q169" s="81"/>
      <c r="R169" s="81"/>
      <c r="S169" s="147"/>
      <c r="T169" s="76"/>
      <c r="AH169" s="4"/>
      <c r="AJ169" s="87"/>
      <c r="AK169" s="87"/>
      <c r="AL169" s="87"/>
      <c r="AM169" s="87"/>
    </row>
    <row r="170" spans="1:39" ht="18" customHeight="1">
      <c r="A170" s="72" t="s">
        <v>4</v>
      </c>
      <c r="B170" s="135">
        <f>B146</f>
        <v>0</v>
      </c>
      <c r="C170" s="79"/>
      <c r="D170" s="79"/>
      <c r="E170" s="429">
        <f>D146</f>
        <v>0</v>
      </c>
      <c r="F170" s="429"/>
      <c r="G170" s="137"/>
      <c r="H170" s="73" t="s">
        <v>17</v>
      </c>
      <c r="I170" s="74"/>
      <c r="J170" s="135">
        <f>B148</f>
        <v>0</v>
      </c>
      <c r="K170" s="81"/>
      <c r="L170" s="81"/>
      <c r="M170" s="81"/>
      <c r="N170" s="81"/>
      <c r="O170" s="81"/>
      <c r="P170" s="429">
        <f>D148</f>
        <v>0</v>
      </c>
      <c r="Q170" s="429"/>
      <c r="R170" s="140">
        <v>0</v>
      </c>
      <c r="S170" s="138" t="s">
        <v>5</v>
      </c>
      <c r="T170" s="139"/>
      <c r="AH170" s="4"/>
      <c r="AJ170" s="87"/>
      <c r="AK170" s="87"/>
      <c r="AL170" s="87"/>
      <c r="AM170" s="87"/>
    </row>
    <row r="171" spans="1:39" ht="18" customHeight="1">
      <c r="A171" s="72"/>
      <c r="B171" s="78"/>
      <c r="C171" s="79"/>
      <c r="D171" s="79"/>
      <c r="E171" s="79"/>
      <c r="F171" s="79"/>
      <c r="G171" s="137"/>
      <c r="H171" s="73" t="s">
        <v>17</v>
      </c>
      <c r="I171" s="74"/>
      <c r="J171" s="80"/>
      <c r="K171" s="81"/>
      <c r="L171" s="81"/>
      <c r="M171" s="81"/>
      <c r="N171" s="81"/>
      <c r="O171" s="81"/>
      <c r="P171" s="81"/>
      <c r="Q171" s="81"/>
      <c r="R171" s="140"/>
      <c r="S171" s="141"/>
      <c r="T171" s="139"/>
      <c r="AH171" s="4"/>
      <c r="AJ171" s="87"/>
      <c r="AK171" s="87"/>
      <c r="AL171" s="87"/>
      <c r="AM171" s="87"/>
    </row>
    <row r="172" spans="1:39" ht="18" customHeight="1">
      <c r="A172" s="107" t="s">
        <v>10</v>
      </c>
      <c r="B172" s="142"/>
      <c r="C172" s="143"/>
      <c r="D172" s="143"/>
      <c r="E172" s="143"/>
      <c r="F172" s="143"/>
      <c r="G172" s="119"/>
      <c r="H172" s="84" t="s">
        <v>17</v>
      </c>
      <c r="I172" s="85"/>
      <c r="J172" s="144"/>
      <c r="K172" s="81"/>
      <c r="L172" s="81"/>
      <c r="M172" s="81"/>
      <c r="N172" s="81"/>
      <c r="O172" s="81"/>
      <c r="P172" s="81"/>
      <c r="Q172" s="81"/>
      <c r="R172" s="81"/>
      <c r="S172" s="147"/>
      <c r="T172" s="76"/>
      <c r="AH172" s="4"/>
      <c r="AJ172" s="87"/>
      <c r="AK172" s="87"/>
      <c r="AL172" s="87"/>
      <c r="AM172" s="87"/>
    </row>
    <row r="173" spans="1:39" ht="18" customHeight="1">
      <c r="A173" s="68"/>
      <c r="B173" s="130">
        <v>5</v>
      </c>
      <c r="C173" s="131"/>
      <c r="D173" s="131"/>
      <c r="E173" s="131"/>
      <c r="F173" s="131"/>
      <c r="G173" s="113"/>
      <c r="H173" s="69" t="s">
        <v>17</v>
      </c>
      <c r="I173" s="70"/>
      <c r="J173" s="68"/>
      <c r="K173" s="132"/>
      <c r="L173" s="132"/>
      <c r="M173" s="132"/>
      <c r="N173" s="132"/>
      <c r="O173" s="132"/>
      <c r="P173" s="132"/>
      <c r="Q173" s="132"/>
      <c r="R173" s="132"/>
      <c r="S173" s="146"/>
      <c r="T173" s="76"/>
      <c r="AH173" s="4"/>
      <c r="AJ173" s="87"/>
      <c r="AK173" s="87"/>
      <c r="AL173" s="87"/>
      <c r="AM173" s="87"/>
    </row>
    <row r="174" spans="1:39" ht="18" customHeight="1">
      <c r="A174" s="72"/>
      <c r="B174" s="78"/>
      <c r="C174" s="79"/>
      <c r="D174" s="79"/>
      <c r="E174" s="79"/>
      <c r="F174" s="79"/>
      <c r="G174" s="134"/>
      <c r="H174" s="73" t="s">
        <v>17</v>
      </c>
      <c r="I174" s="74"/>
      <c r="J174" s="72"/>
      <c r="K174" s="81"/>
      <c r="L174" s="81"/>
      <c r="M174" s="81"/>
      <c r="N174" s="81"/>
      <c r="O174" s="81"/>
      <c r="P174" s="81"/>
      <c r="Q174" s="81"/>
      <c r="R174" s="126"/>
      <c r="S174" s="147"/>
      <c r="T174" s="76"/>
      <c r="AH174" s="4"/>
      <c r="AJ174" s="87"/>
      <c r="AK174" s="87"/>
      <c r="AL174" s="87"/>
      <c r="AM174" s="87"/>
    </row>
    <row r="175" spans="1:39" ht="18" customHeight="1">
      <c r="A175" s="72" t="s">
        <v>2</v>
      </c>
      <c r="B175" s="135">
        <f>$B142</f>
        <v>0</v>
      </c>
      <c r="C175" s="81"/>
      <c r="D175" s="81"/>
      <c r="E175" s="429">
        <f>D142</f>
        <v>0</v>
      </c>
      <c r="F175" s="429"/>
      <c r="G175" s="137"/>
      <c r="H175" s="73" t="s">
        <v>17</v>
      </c>
      <c r="I175" s="74"/>
      <c r="J175" s="277">
        <f>B146</f>
        <v>0</v>
      </c>
      <c r="K175" s="81"/>
      <c r="L175" s="81"/>
      <c r="M175" s="81"/>
      <c r="N175" s="81"/>
      <c r="O175" s="81"/>
      <c r="P175" s="429">
        <f>D146</f>
        <v>0</v>
      </c>
      <c r="Q175" s="429"/>
      <c r="R175" s="126"/>
      <c r="S175" s="138" t="s">
        <v>4</v>
      </c>
      <c r="T175" s="139"/>
      <c r="AH175" s="4"/>
      <c r="AJ175" s="87"/>
      <c r="AK175" s="87"/>
      <c r="AL175" s="87"/>
      <c r="AM175" s="87"/>
    </row>
    <row r="176" spans="1:39" ht="18" customHeight="1">
      <c r="A176" s="72"/>
      <c r="B176" s="78"/>
      <c r="C176" s="81"/>
      <c r="D176" s="81"/>
      <c r="E176" s="81"/>
      <c r="F176" s="81"/>
      <c r="G176" s="137"/>
      <c r="H176" s="73" t="s">
        <v>17</v>
      </c>
      <c r="I176" s="74"/>
      <c r="J176" s="78"/>
      <c r="K176" s="81"/>
      <c r="L176" s="81"/>
      <c r="M176" s="81"/>
      <c r="N176" s="81"/>
      <c r="O176" s="81"/>
      <c r="P176" s="81"/>
      <c r="Q176" s="81"/>
      <c r="R176" s="140"/>
      <c r="S176" s="141"/>
      <c r="T176" s="139"/>
      <c r="AH176" s="4"/>
      <c r="AJ176" s="87"/>
      <c r="AK176" s="87"/>
      <c r="AL176" s="87"/>
      <c r="AM176" s="87"/>
    </row>
    <row r="177" spans="1:39" ht="18" customHeight="1">
      <c r="A177" s="107" t="s">
        <v>10</v>
      </c>
      <c r="B177" s="142"/>
      <c r="C177" s="143"/>
      <c r="D177" s="143"/>
      <c r="E177" s="143"/>
      <c r="F177" s="143"/>
      <c r="G177" s="119"/>
      <c r="H177" s="84" t="s">
        <v>17</v>
      </c>
      <c r="I177" s="85"/>
      <c r="J177" s="144"/>
      <c r="K177" s="81"/>
      <c r="L177" s="81"/>
      <c r="M177" s="81"/>
      <c r="N177" s="81"/>
      <c r="O177" s="81"/>
      <c r="P177" s="81"/>
      <c r="Q177" s="81"/>
      <c r="R177" s="81"/>
      <c r="S177" s="147"/>
      <c r="T177" s="76"/>
      <c r="AH177" s="4"/>
      <c r="AJ177" s="87"/>
      <c r="AK177" s="87"/>
      <c r="AL177" s="87"/>
      <c r="AM177" s="87"/>
    </row>
    <row r="178" spans="1:39" ht="18" customHeight="1">
      <c r="A178" s="68"/>
      <c r="B178" s="130">
        <v>6</v>
      </c>
      <c r="C178" s="131"/>
      <c r="D178" s="131"/>
      <c r="E178" s="131"/>
      <c r="F178" s="131"/>
      <c r="G178" s="113"/>
      <c r="H178" s="69" t="s">
        <v>17</v>
      </c>
      <c r="I178" s="70"/>
      <c r="J178" s="68"/>
      <c r="K178" s="132"/>
      <c r="L178" s="132"/>
      <c r="M178" s="132"/>
      <c r="N178" s="132"/>
      <c r="O178" s="132"/>
      <c r="P178" s="132"/>
      <c r="Q178" s="132"/>
      <c r="R178" s="132"/>
      <c r="S178" s="146"/>
      <c r="T178" s="76"/>
      <c r="AH178" s="4"/>
      <c r="AJ178" s="87"/>
      <c r="AK178" s="87"/>
      <c r="AL178" s="87"/>
      <c r="AM178" s="87"/>
    </row>
    <row r="179" spans="1:39" ht="18" customHeight="1">
      <c r="A179" s="72"/>
      <c r="B179" s="78"/>
      <c r="C179" s="79"/>
      <c r="D179" s="79"/>
      <c r="E179" s="79"/>
      <c r="F179" s="79"/>
      <c r="G179" s="134"/>
      <c r="H179" s="73" t="s">
        <v>17</v>
      </c>
      <c r="I179" s="74"/>
      <c r="J179" s="72"/>
      <c r="K179" s="81"/>
      <c r="L179" s="81"/>
      <c r="M179" s="81"/>
      <c r="N179" s="81"/>
      <c r="O179" s="81"/>
      <c r="P179" s="81"/>
      <c r="Q179" s="81"/>
      <c r="R179" s="126"/>
      <c r="S179" s="147"/>
      <c r="T179" s="76"/>
      <c r="AH179" s="4"/>
      <c r="AJ179" s="87"/>
      <c r="AK179" s="87"/>
      <c r="AL179" s="87"/>
      <c r="AM179" s="87"/>
    </row>
    <row r="180" spans="1:39" ht="18" customHeight="1">
      <c r="A180" s="72" t="s">
        <v>3</v>
      </c>
      <c r="B180" s="135">
        <f>B144</f>
        <v>0</v>
      </c>
      <c r="C180" s="79"/>
      <c r="D180" s="79"/>
      <c r="E180" s="429">
        <f>D144</f>
        <v>0</v>
      </c>
      <c r="F180" s="429"/>
      <c r="G180" s="137"/>
      <c r="H180" s="73" t="s">
        <v>17</v>
      </c>
      <c r="I180" s="74"/>
      <c r="J180" s="277">
        <f>B148</f>
        <v>0</v>
      </c>
      <c r="K180" s="81"/>
      <c r="L180" s="81"/>
      <c r="M180" s="81"/>
      <c r="N180" s="81"/>
      <c r="O180" s="81"/>
      <c r="P180" s="429">
        <f>D148</f>
        <v>0</v>
      </c>
      <c r="Q180" s="429"/>
      <c r="R180" s="126"/>
      <c r="S180" s="138" t="s">
        <v>5</v>
      </c>
      <c r="T180" s="139"/>
      <c r="AH180" s="4"/>
      <c r="AJ180" s="87"/>
      <c r="AK180" s="87"/>
      <c r="AL180" s="87"/>
      <c r="AM180" s="87"/>
    </row>
    <row r="181" spans="1:39" ht="18" customHeight="1">
      <c r="A181" s="72"/>
      <c r="B181" s="78"/>
      <c r="C181" s="79"/>
      <c r="D181" s="79"/>
      <c r="E181" s="79"/>
      <c r="F181" s="79"/>
      <c r="G181" s="137"/>
      <c r="H181" s="73" t="s">
        <v>17</v>
      </c>
      <c r="I181" s="74"/>
      <c r="J181" s="80"/>
      <c r="K181" s="81"/>
      <c r="L181" s="81"/>
      <c r="M181" s="81"/>
      <c r="N181" s="81"/>
      <c r="O181" s="81"/>
      <c r="P181" s="81"/>
      <c r="Q181" s="81"/>
      <c r="R181" s="140"/>
      <c r="S181" s="141"/>
      <c r="T181" s="139"/>
      <c r="AH181" s="4"/>
      <c r="AJ181" s="87"/>
      <c r="AK181" s="87"/>
      <c r="AL181" s="87"/>
      <c r="AM181" s="87"/>
    </row>
    <row r="182" spans="1:39" ht="18" customHeight="1">
      <c r="A182" s="107" t="s">
        <v>10</v>
      </c>
      <c r="B182" s="142"/>
      <c r="C182" s="143"/>
      <c r="D182" s="143"/>
      <c r="E182" s="143"/>
      <c r="F182" s="143"/>
      <c r="G182" s="119"/>
      <c r="H182" s="84" t="s">
        <v>17</v>
      </c>
      <c r="I182" s="85"/>
      <c r="J182" s="144"/>
      <c r="K182" s="81"/>
      <c r="L182" s="81"/>
      <c r="M182" s="81"/>
      <c r="N182" s="81"/>
      <c r="O182" s="81"/>
      <c r="P182" s="81"/>
      <c r="Q182" s="81"/>
      <c r="R182" s="81"/>
      <c r="S182" s="147"/>
      <c r="T182" s="76"/>
      <c r="AH182" s="4"/>
      <c r="AJ182" s="87"/>
      <c r="AK182" s="87"/>
      <c r="AL182" s="87"/>
      <c r="AM182" s="87"/>
    </row>
    <row r="183" spans="1:39" ht="18" customHeight="1">
      <c r="A183" s="68"/>
      <c r="B183" s="130">
        <v>7</v>
      </c>
      <c r="C183" s="131"/>
      <c r="D183" s="131"/>
      <c r="E183" s="131"/>
      <c r="F183" s="131"/>
      <c r="G183" s="113"/>
      <c r="H183" s="69" t="s">
        <v>17</v>
      </c>
      <c r="I183" s="70"/>
      <c r="J183" s="68"/>
      <c r="K183" s="132"/>
      <c r="L183" s="132"/>
      <c r="M183" s="132"/>
      <c r="N183" s="132"/>
      <c r="O183" s="132"/>
      <c r="P183" s="132"/>
      <c r="Q183" s="132"/>
      <c r="R183" s="132"/>
      <c r="S183" s="146"/>
      <c r="T183" s="76"/>
      <c r="AH183" s="4"/>
      <c r="AJ183" s="87"/>
      <c r="AK183" s="87"/>
      <c r="AL183" s="87"/>
      <c r="AM183" s="87"/>
    </row>
    <row r="184" spans="1:39" ht="18" customHeight="1">
      <c r="A184" s="72"/>
      <c r="B184" s="78"/>
      <c r="C184" s="79"/>
      <c r="D184" s="79"/>
      <c r="E184" s="79"/>
      <c r="F184" s="79"/>
      <c r="G184" s="134"/>
      <c r="H184" s="73" t="s">
        <v>17</v>
      </c>
      <c r="I184" s="74"/>
      <c r="J184" s="72"/>
      <c r="K184" s="81"/>
      <c r="L184" s="81"/>
      <c r="M184" s="81"/>
      <c r="N184" s="81"/>
      <c r="O184" s="81"/>
      <c r="P184" s="81"/>
      <c r="Q184" s="81"/>
      <c r="R184" s="81"/>
      <c r="S184" s="147"/>
      <c r="T184" s="76"/>
      <c r="AH184" s="4"/>
      <c r="AJ184" s="87"/>
      <c r="AK184" s="87"/>
      <c r="AL184" s="87"/>
      <c r="AM184" s="87"/>
    </row>
    <row r="185" spans="1:39" ht="18" customHeight="1">
      <c r="A185" s="72" t="s">
        <v>2</v>
      </c>
      <c r="B185" s="135">
        <f>$B142</f>
        <v>0</v>
      </c>
      <c r="C185" s="79"/>
      <c r="D185" s="79"/>
      <c r="E185" s="429">
        <f>D142</f>
        <v>0</v>
      </c>
      <c r="F185" s="429"/>
      <c r="G185" s="137"/>
      <c r="H185" s="73" t="s">
        <v>17</v>
      </c>
      <c r="I185" s="74"/>
      <c r="J185" s="135">
        <f>B144</f>
        <v>0</v>
      </c>
      <c r="K185" s="81"/>
      <c r="L185" s="81"/>
      <c r="M185" s="81"/>
      <c r="N185" s="81"/>
      <c r="O185" s="81"/>
      <c r="P185" s="429">
        <f>D144</f>
        <v>0</v>
      </c>
      <c r="Q185" s="429"/>
      <c r="R185" s="140">
        <v>0</v>
      </c>
      <c r="S185" s="138" t="s">
        <v>3</v>
      </c>
      <c r="T185" s="139"/>
      <c r="AH185" s="4"/>
      <c r="AJ185" s="87"/>
      <c r="AK185" s="87"/>
      <c r="AL185" s="87"/>
      <c r="AM185" s="87"/>
    </row>
    <row r="186" spans="1:39" ht="18" customHeight="1">
      <c r="A186" s="72"/>
      <c r="B186" s="78"/>
      <c r="C186" s="79"/>
      <c r="D186" s="79"/>
      <c r="E186" s="79"/>
      <c r="F186" s="79"/>
      <c r="G186" s="137"/>
      <c r="H186" s="73" t="s">
        <v>17</v>
      </c>
      <c r="I186" s="74"/>
      <c r="J186" s="78"/>
      <c r="K186" s="81"/>
      <c r="L186" s="81"/>
      <c r="M186" s="81"/>
      <c r="N186" s="81"/>
      <c r="O186" s="81"/>
      <c r="P186" s="81"/>
      <c r="Q186" s="81"/>
      <c r="R186" s="140"/>
      <c r="S186" s="141"/>
      <c r="T186" s="139"/>
      <c r="AH186" s="4"/>
      <c r="AJ186" s="87"/>
      <c r="AK186" s="87"/>
      <c r="AL186" s="87"/>
      <c r="AM186" s="87"/>
    </row>
    <row r="187" spans="1:39" ht="18" customHeight="1">
      <c r="A187" s="107" t="s">
        <v>10</v>
      </c>
      <c r="B187" s="142"/>
      <c r="C187" s="143"/>
      <c r="D187" s="143"/>
      <c r="E187" s="143"/>
      <c r="F187" s="143"/>
      <c r="G187" s="119"/>
      <c r="H187" s="84" t="s">
        <v>17</v>
      </c>
      <c r="I187" s="85"/>
      <c r="J187" s="144"/>
      <c r="K187" s="103"/>
      <c r="L187" s="103"/>
      <c r="M187" s="103"/>
      <c r="N187" s="103"/>
      <c r="O187" s="103"/>
      <c r="P187" s="103"/>
      <c r="Q187" s="103"/>
      <c r="R187" s="103"/>
      <c r="S187" s="145"/>
      <c r="T187" s="76"/>
      <c r="AH187" s="4"/>
      <c r="AJ187" s="87"/>
      <c r="AK187" s="87"/>
      <c r="AL187" s="87"/>
      <c r="AM187" s="87"/>
    </row>
    <row r="188" spans="1:39" ht="18" customHeight="1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H188" s="4"/>
      <c r="AJ188" s="87"/>
      <c r="AK188" s="87"/>
      <c r="AL188" s="87"/>
      <c r="AM188" s="87"/>
    </row>
    <row r="189" spans="1:39" ht="18" customHeight="1">
      <c r="A189" s="108"/>
      <c r="B189" s="148" t="str">
        <f>B152</f>
        <v>EVENT</v>
      </c>
      <c r="C189" s="148"/>
      <c r="D189" s="148"/>
      <c r="E189" s="148"/>
      <c r="F189" s="148"/>
      <c r="G189" s="148"/>
      <c r="H189" s="149" t="str">
        <f>H152</f>
        <v>Group</v>
      </c>
      <c r="I189" s="148">
        <f>D140</f>
        <v>3</v>
      </c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H189" s="4"/>
      <c r="AJ189" s="87"/>
      <c r="AK189" s="87"/>
      <c r="AL189" s="87"/>
      <c r="AM189" s="87"/>
    </row>
    <row r="190" spans="1:39" ht="18" customHeight="1">
      <c r="A190" s="68"/>
      <c r="B190" s="130">
        <v>8</v>
      </c>
      <c r="C190" s="131"/>
      <c r="D190" s="131"/>
      <c r="E190" s="131"/>
      <c r="F190" s="131"/>
      <c r="G190" s="113"/>
      <c r="H190" s="69" t="s">
        <v>17</v>
      </c>
      <c r="I190" s="70"/>
      <c r="J190" s="68"/>
      <c r="K190" s="132"/>
      <c r="L190" s="132"/>
      <c r="M190" s="132"/>
      <c r="N190" s="132"/>
      <c r="O190" s="132"/>
      <c r="P190" s="132"/>
      <c r="Q190" s="132"/>
      <c r="R190" s="132"/>
      <c r="S190" s="146"/>
      <c r="T190" s="76"/>
      <c r="AH190" s="4"/>
      <c r="AJ190" s="87"/>
      <c r="AK190" s="87"/>
      <c r="AL190" s="87"/>
      <c r="AM190" s="87"/>
    </row>
    <row r="191" spans="1:39" ht="18" customHeight="1">
      <c r="A191" s="72"/>
      <c r="B191" s="78"/>
      <c r="C191" s="79"/>
      <c r="D191" s="79"/>
      <c r="E191" s="79"/>
      <c r="F191" s="79"/>
      <c r="G191" s="134"/>
      <c r="H191" s="73" t="s">
        <v>17</v>
      </c>
      <c r="I191" s="74"/>
      <c r="J191" s="72"/>
      <c r="K191" s="81"/>
      <c r="L191" s="81"/>
      <c r="M191" s="81"/>
      <c r="N191" s="81"/>
      <c r="O191" s="81"/>
      <c r="P191" s="81"/>
      <c r="Q191" s="81"/>
      <c r="R191" s="81"/>
      <c r="S191" s="147"/>
      <c r="T191" s="76"/>
      <c r="AH191" s="4"/>
      <c r="AJ191" s="87"/>
      <c r="AK191" s="87"/>
      <c r="AL191" s="87"/>
      <c r="AM191" s="87"/>
    </row>
    <row r="192" spans="1:39" ht="18" customHeight="1">
      <c r="A192" s="72" t="s">
        <v>5</v>
      </c>
      <c r="B192" s="135">
        <f>B148</f>
        <v>0</v>
      </c>
      <c r="C192" s="81"/>
      <c r="D192" s="81"/>
      <c r="E192" s="429">
        <f>D148</f>
        <v>0</v>
      </c>
      <c r="F192" s="429"/>
      <c r="G192" s="137"/>
      <c r="H192" s="73" t="s">
        <v>17</v>
      </c>
      <c r="I192" s="74"/>
      <c r="J192" s="277">
        <f>B150</f>
        <v>0</v>
      </c>
      <c r="K192" s="81"/>
      <c r="L192" s="81"/>
      <c r="M192" s="81"/>
      <c r="N192" s="81"/>
      <c r="O192" s="81"/>
      <c r="P192" s="429">
        <f>D150</f>
        <v>0</v>
      </c>
      <c r="Q192" s="429"/>
      <c r="R192" s="140"/>
      <c r="S192" s="138" t="s">
        <v>14</v>
      </c>
      <c r="T192" s="139"/>
      <c r="AH192" s="4"/>
      <c r="AJ192" s="87"/>
      <c r="AK192" s="87"/>
      <c r="AL192" s="87"/>
      <c r="AM192" s="87"/>
    </row>
    <row r="193" spans="1:39" ht="18" customHeight="1">
      <c r="A193" s="72"/>
      <c r="B193" s="80"/>
      <c r="C193" s="81"/>
      <c r="D193" s="81"/>
      <c r="E193" s="81"/>
      <c r="F193" s="81"/>
      <c r="G193" s="137"/>
      <c r="H193" s="73" t="s">
        <v>17</v>
      </c>
      <c r="I193" s="74"/>
      <c r="J193" s="78"/>
      <c r="K193" s="81"/>
      <c r="L193" s="81"/>
      <c r="M193" s="81"/>
      <c r="N193" s="81"/>
      <c r="O193" s="81"/>
      <c r="P193" s="81"/>
      <c r="Q193" s="81"/>
      <c r="R193" s="140"/>
      <c r="S193" s="141"/>
      <c r="T193" s="139"/>
      <c r="AH193" s="4"/>
      <c r="AJ193" s="87"/>
      <c r="AK193" s="87"/>
      <c r="AL193" s="87"/>
      <c r="AM193" s="87"/>
    </row>
    <row r="194" spans="1:39" ht="18" customHeight="1">
      <c r="A194" s="86" t="s">
        <v>10</v>
      </c>
      <c r="B194" s="142"/>
      <c r="C194" s="143"/>
      <c r="D194" s="143"/>
      <c r="E194" s="143"/>
      <c r="F194" s="143"/>
      <c r="G194" s="119"/>
      <c r="H194" s="84" t="s">
        <v>17</v>
      </c>
      <c r="I194" s="85"/>
      <c r="J194" s="144"/>
      <c r="K194" s="103"/>
      <c r="L194" s="103"/>
      <c r="M194" s="103"/>
      <c r="N194" s="103"/>
      <c r="O194" s="103"/>
      <c r="P194" s="103"/>
      <c r="Q194" s="103"/>
      <c r="R194" s="103"/>
      <c r="S194" s="145"/>
      <c r="T194" s="76"/>
      <c r="AH194" s="4"/>
      <c r="AJ194" s="87"/>
      <c r="AK194" s="87"/>
      <c r="AL194" s="87"/>
      <c r="AM194" s="87"/>
    </row>
    <row r="195" spans="1:39" ht="18" customHeight="1">
      <c r="A195" s="72"/>
      <c r="B195" s="130">
        <v>9</v>
      </c>
      <c r="C195" s="131"/>
      <c r="D195" s="131"/>
      <c r="E195" s="131"/>
      <c r="F195" s="131"/>
      <c r="G195" s="113"/>
      <c r="H195" s="69" t="s">
        <v>17</v>
      </c>
      <c r="I195" s="70"/>
      <c r="J195" s="68"/>
      <c r="K195" s="132"/>
      <c r="L195" s="132"/>
      <c r="M195" s="132"/>
      <c r="N195" s="132"/>
      <c r="O195" s="132"/>
      <c r="P195" s="132"/>
      <c r="Q195" s="132"/>
      <c r="R195" s="150"/>
      <c r="S195" s="146"/>
      <c r="T195" s="76"/>
      <c r="AH195" s="4"/>
      <c r="AJ195" s="87"/>
      <c r="AK195" s="87"/>
      <c r="AL195" s="87"/>
      <c r="AM195" s="87"/>
    </row>
    <row r="196" spans="1:39" ht="18" customHeight="1">
      <c r="A196" s="72"/>
      <c r="B196" s="78"/>
      <c r="C196" s="79"/>
      <c r="D196" s="79"/>
      <c r="E196" s="79"/>
      <c r="F196" s="79"/>
      <c r="G196" s="134"/>
      <c r="H196" s="73" t="s">
        <v>17</v>
      </c>
      <c r="I196" s="74"/>
      <c r="J196" s="72"/>
      <c r="K196" s="81"/>
      <c r="L196" s="81"/>
      <c r="M196" s="81"/>
      <c r="N196" s="81"/>
      <c r="O196" s="81"/>
      <c r="P196" s="81"/>
      <c r="Q196" s="81"/>
      <c r="R196" s="126"/>
      <c r="S196" s="147"/>
      <c r="T196" s="76"/>
      <c r="AH196" s="4"/>
      <c r="AJ196" s="87"/>
      <c r="AK196" s="87"/>
      <c r="AL196" s="87"/>
      <c r="AM196" s="87"/>
    </row>
    <row r="197" spans="1:39" ht="18" customHeight="1">
      <c r="A197" s="72" t="s">
        <v>2</v>
      </c>
      <c r="B197" s="135">
        <f>$B142</f>
        <v>0</v>
      </c>
      <c r="C197" s="81"/>
      <c r="D197" s="81"/>
      <c r="E197" s="429">
        <f>D142</f>
        <v>0</v>
      </c>
      <c r="F197" s="429"/>
      <c r="G197" s="137"/>
      <c r="H197" s="73" t="s">
        <v>17</v>
      </c>
      <c r="I197" s="74"/>
      <c r="J197" s="135">
        <f>B150</f>
        <v>0</v>
      </c>
      <c r="K197" s="81"/>
      <c r="L197" s="81"/>
      <c r="M197" s="81"/>
      <c r="N197" s="81"/>
      <c r="O197" s="81"/>
      <c r="P197" s="429">
        <f>D150</f>
        <v>0</v>
      </c>
      <c r="Q197" s="429"/>
      <c r="R197" s="137">
        <v>0</v>
      </c>
      <c r="S197" s="138" t="s">
        <v>14</v>
      </c>
      <c r="T197" s="139"/>
      <c r="AH197" s="4"/>
      <c r="AJ197" s="87"/>
      <c r="AK197" s="87"/>
      <c r="AL197" s="87"/>
      <c r="AM197" s="87"/>
    </row>
    <row r="198" spans="1:39" ht="18" customHeight="1">
      <c r="A198" s="72"/>
      <c r="B198" s="80"/>
      <c r="C198" s="81"/>
      <c r="D198" s="81"/>
      <c r="E198" s="81"/>
      <c r="F198" s="81"/>
      <c r="G198" s="137"/>
      <c r="H198" s="73" t="s">
        <v>17</v>
      </c>
      <c r="I198" s="74"/>
      <c r="J198" s="78"/>
      <c r="K198" s="81"/>
      <c r="L198" s="81"/>
      <c r="M198" s="81"/>
      <c r="N198" s="81"/>
      <c r="O198" s="81"/>
      <c r="P198" s="81"/>
      <c r="Q198" s="81"/>
      <c r="R198" s="137"/>
      <c r="S198" s="141"/>
      <c r="T198" s="139"/>
      <c r="AH198" s="4"/>
      <c r="AJ198" s="87"/>
      <c r="AK198" s="87"/>
      <c r="AL198" s="87"/>
      <c r="AM198" s="87"/>
    </row>
    <row r="199" spans="1:39" ht="18" customHeight="1">
      <c r="A199" s="107" t="s">
        <v>10</v>
      </c>
      <c r="B199" s="142"/>
      <c r="C199" s="143"/>
      <c r="D199" s="143"/>
      <c r="E199" s="143"/>
      <c r="F199" s="143"/>
      <c r="G199" s="119"/>
      <c r="H199" s="84" t="s">
        <v>17</v>
      </c>
      <c r="I199" s="85"/>
      <c r="J199" s="144"/>
      <c r="K199" s="103"/>
      <c r="L199" s="103"/>
      <c r="M199" s="103"/>
      <c r="N199" s="103"/>
      <c r="O199" s="103"/>
      <c r="P199" s="103"/>
      <c r="Q199" s="103"/>
      <c r="R199" s="125"/>
      <c r="S199" s="145"/>
      <c r="T199" s="76"/>
      <c r="AH199" s="4"/>
      <c r="AJ199" s="87"/>
      <c r="AK199" s="87"/>
      <c r="AL199" s="87"/>
      <c r="AM199" s="87"/>
    </row>
    <row r="200" spans="1:39" ht="18" customHeight="1">
      <c r="A200" s="68"/>
      <c r="B200" s="130">
        <v>10</v>
      </c>
      <c r="C200" s="131"/>
      <c r="D200" s="131"/>
      <c r="E200" s="131"/>
      <c r="F200" s="131"/>
      <c r="G200" s="113"/>
      <c r="H200" s="69" t="s">
        <v>17</v>
      </c>
      <c r="I200" s="70"/>
      <c r="J200" s="68"/>
      <c r="K200" s="132"/>
      <c r="L200" s="132"/>
      <c r="M200" s="132"/>
      <c r="N200" s="132"/>
      <c r="O200" s="132"/>
      <c r="P200" s="132"/>
      <c r="Q200" s="132"/>
      <c r="R200" s="150"/>
      <c r="S200" s="146"/>
      <c r="T200" s="76"/>
      <c r="AH200" s="4"/>
      <c r="AJ200" s="87"/>
      <c r="AK200" s="87"/>
      <c r="AL200" s="87"/>
      <c r="AM200" s="87"/>
    </row>
    <row r="201" spans="1:39" ht="18" customHeight="1">
      <c r="A201" s="72"/>
      <c r="B201" s="78"/>
      <c r="C201" s="79"/>
      <c r="D201" s="79"/>
      <c r="E201" s="79"/>
      <c r="F201" s="79"/>
      <c r="G201" s="134"/>
      <c r="H201" s="73" t="s">
        <v>17</v>
      </c>
      <c r="I201" s="74"/>
      <c r="J201" s="72"/>
      <c r="K201" s="81"/>
      <c r="L201" s="81"/>
      <c r="M201" s="81"/>
      <c r="N201" s="81"/>
      <c r="O201" s="81"/>
      <c r="P201" s="81"/>
      <c r="Q201" s="81"/>
      <c r="R201" s="126"/>
      <c r="S201" s="147"/>
      <c r="T201" s="76"/>
      <c r="AH201" s="4"/>
      <c r="AJ201" s="87"/>
      <c r="AK201" s="87"/>
      <c r="AL201" s="87"/>
      <c r="AM201" s="87"/>
    </row>
    <row r="202" spans="1:39" ht="18" customHeight="1">
      <c r="A202" s="72" t="s">
        <v>3</v>
      </c>
      <c r="B202" s="277">
        <f>B144</f>
        <v>0</v>
      </c>
      <c r="C202" s="79"/>
      <c r="D202" s="79"/>
      <c r="E202" s="429">
        <f>D144</f>
        <v>0</v>
      </c>
      <c r="F202" s="429"/>
      <c r="G202" s="137"/>
      <c r="H202" s="73" t="s">
        <v>17</v>
      </c>
      <c r="I202" s="74"/>
      <c r="J202" s="277">
        <f>B146</f>
        <v>0</v>
      </c>
      <c r="K202" s="81"/>
      <c r="L202" s="81"/>
      <c r="M202" s="81"/>
      <c r="N202" s="81"/>
      <c r="O202" s="81"/>
      <c r="P202" s="429">
        <f>D146</f>
        <v>0</v>
      </c>
      <c r="Q202" s="429"/>
      <c r="R202" s="126"/>
      <c r="S202" s="138" t="s">
        <v>4</v>
      </c>
      <c r="T202" s="139"/>
      <c r="AH202" s="4"/>
      <c r="AJ202" s="87"/>
      <c r="AK202" s="87"/>
      <c r="AL202" s="87"/>
      <c r="AM202" s="87"/>
    </row>
    <row r="203" spans="1:39" ht="18" customHeight="1">
      <c r="A203" s="72"/>
      <c r="B203" s="78"/>
      <c r="C203" s="79"/>
      <c r="D203" s="79"/>
      <c r="E203" s="79"/>
      <c r="F203" s="79"/>
      <c r="G203" s="137"/>
      <c r="H203" s="73" t="s">
        <v>17</v>
      </c>
      <c r="I203" s="74"/>
      <c r="J203" s="80"/>
      <c r="K203" s="81"/>
      <c r="L203" s="81"/>
      <c r="M203" s="81"/>
      <c r="N203" s="81"/>
      <c r="O203" s="81"/>
      <c r="P203" s="81"/>
      <c r="Q203" s="81"/>
      <c r="R203" s="137"/>
      <c r="S203" s="151"/>
      <c r="T203" s="139"/>
      <c r="AH203" s="4"/>
      <c r="AJ203" s="87"/>
      <c r="AK203" s="87"/>
      <c r="AL203" s="87"/>
      <c r="AM203" s="87"/>
    </row>
    <row r="204" spans="1:39" ht="18" customHeight="1">
      <c r="A204" s="107" t="s">
        <v>10</v>
      </c>
      <c r="B204" s="142"/>
      <c r="C204" s="143"/>
      <c r="D204" s="143"/>
      <c r="E204" s="143"/>
      <c r="F204" s="143"/>
      <c r="G204" s="119"/>
      <c r="H204" s="84" t="s">
        <v>17</v>
      </c>
      <c r="I204" s="85"/>
      <c r="J204" s="144"/>
      <c r="K204" s="103"/>
      <c r="L204" s="103"/>
      <c r="M204" s="103"/>
      <c r="N204" s="103"/>
      <c r="O204" s="103"/>
      <c r="P204" s="103"/>
      <c r="Q204" s="103"/>
      <c r="R204" s="125"/>
      <c r="S204" s="152"/>
      <c r="T204" s="76"/>
      <c r="AH204" s="4"/>
      <c r="AJ204" s="87"/>
      <c r="AK204" s="87"/>
      <c r="AL204" s="87"/>
      <c r="AM204" s="87"/>
    </row>
    <row r="205" spans="1:39">
      <c r="AJ205" s="87"/>
      <c r="AK205" s="87"/>
      <c r="AL205" s="87"/>
      <c r="AM205" s="87"/>
    </row>
    <row r="206" spans="1:39" ht="23" customHeight="1">
      <c r="B206" s="121" t="str">
        <f>B138</f>
        <v>EVENT</v>
      </c>
      <c r="C206" s="121"/>
      <c r="D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9">
      <c r="B207" s="122"/>
      <c r="C207" s="122"/>
      <c r="D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K207" s="4" t="s">
        <v>13</v>
      </c>
    </row>
    <row r="208" spans="1:39">
      <c r="B208" s="123" t="s">
        <v>86</v>
      </c>
      <c r="C208" s="123"/>
      <c r="D208" s="2"/>
      <c r="E208" s="11"/>
      <c r="F208" s="11" t="s">
        <v>2</v>
      </c>
      <c r="G208" s="11"/>
      <c r="H208" s="11"/>
      <c r="I208" s="11" t="s">
        <v>3</v>
      </c>
      <c r="J208" s="124"/>
      <c r="K208" s="11"/>
      <c r="L208" s="11" t="s">
        <v>4</v>
      </c>
      <c r="M208" s="124"/>
      <c r="N208" s="11"/>
      <c r="O208" s="11" t="s">
        <v>5</v>
      </c>
      <c r="P208" s="124" t="s">
        <v>10</v>
      </c>
      <c r="Q208" s="124"/>
      <c r="R208" s="124" t="s">
        <v>14</v>
      </c>
      <c r="S208" s="124" t="s">
        <v>10</v>
      </c>
      <c r="T208" s="9" t="s">
        <v>2</v>
      </c>
      <c r="U208" s="10"/>
      <c r="V208" s="9" t="s">
        <v>3</v>
      </c>
      <c r="W208" s="10"/>
      <c r="X208" s="9" t="s">
        <v>4</v>
      </c>
      <c r="Y208" s="10"/>
      <c r="Z208" s="9" t="s">
        <v>5</v>
      </c>
      <c r="AA208" s="10"/>
      <c r="AB208" s="9" t="s">
        <v>14</v>
      </c>
      <c r="AC208" s="10"/>
      <c r="AD208" s="88" t="s">
        <v>6</v>
      </c>
      <c r="AE208" s="89" t="s">
        <v>7</v>
      </c>
      <c r="AF208" s="83" t="s">
        <v>8</v>
      </c>
      <c r="AG208" s="88" t="s">
        <v>15</v>
      </c>
      <c r="AH208" s="88" t="s">
        <v>16</v>
      </c>
      <c r="AI208" s="75"/>
    </row>
    <row r="209" spans="1:39" ht="17" customHeight="1">
      <c r="B209" s="14"/>
      <c r="C209" s="15"/>
      <c r="D209" s="16"/>
      <c r="E209" s="17"/>
      <c r="F209" s="18"/>
      <c r="G209" s="18"/>
      <c r="H209" s="19">
        <f>IF(J210&lt;0,"L",IF(J210&gt;0,"W", ))</f>
        <v>0</v>
      </c>
      <c r="I209" s="20">
        <f>IF($I263&lt;$H263,$I263, -$H263)</f>
        <v>0</v>
      </c>
      <c r="J209" s="21">
        <f>IF($I264&lt;$H264,$I264, -$H264)</f>
        <v>0</v>
      </c>
      <c r="K209" s="19">
        <f>IF(M210&lt;0,"L",IF(M210&gt;0,"W", ))</f>
        <v>0</v>
      </c>
      <c r="L209" s="20">
        <f>IF($I251&lt;$H251,$I251, -$H251)</f>
        <v>0</v>
      </c>
      <c r="M209" s="21">
        <f>IF($I252&lt;$H252,$I252, -$H252)</f>
        <v>0</v>
      </c>
      <c r="N209" s="19">
        <f>IF(P210&lt;0,"L",IF(P210&gt;0,"W", ))</f>
        <v>0</v>
      </c>
      <c r="O209" s="20">
        <f>IF($I241&lt;$H241,$I241, -$H241)</f>
        <v>0</v>
      </c>
      <c r="P209" s="21">
        <f>IF($I242&lt;$H242,$I242, -$H242)</f>
        <v>0</v>
      </c>
      <c r="Q209" s="19">
        <f>IF(S210&lt;0,"L",IF(S210&gt;0,"W", ))</f>
        <v>0</v>
      </c>
      <c r="R209" s="20">
        <f>IF($I231&lt;$H231,$I231, -$H231)</f>
        <v>0</v>
      </c>
      <c r="S209" s="21">
        <f>IF($I232&lt;$H232,$I232, -$H232)</f>
        <v>0</v>
      </c>
      <c r="T209" s="23"/>
      <c r="U209" s="24"/>
      <c r="V209" s="25">
        <f>IF(H209="W",2, )</f>
        <v>0</v>
      </c>
      <c r="W209" s="26">
        <f>IF(J210&lt;0, 1, )</f>
        <v>0</v>
      </c>
      <c r="X209" s="25">
        <f>IF(K209="W",2, )</f>
        <v>0</v>
      </c>
      <c r="Y209" s="26">
        <f>IF(M210&lt;0, 1, )</f>
        <v>0</v>
      </c>
      <c r="Z209" s="25">
        <f>IF(N209="W",2, )</f>
        <v>0</v>
      </c>
      <c r="AA209" s="26">
        <f>IF(P210&lt;0, 1, )</f>
        <v>0</v>
      </c>
      <c r="AB209" s="25">
        <f>IF(Q209="W",2, )</f>
        <v>0</v>
      </c>
      <c r="AC209" s="26">
        <f>IF(S210&lt;0, 1, )</f>
        <v>0</v>
      </c>
      <c r="AD209" s="27">
        <f>SUM(T209:AC209)</f>
        <v>0</v>
      </c>
      <c r="AE209" s="47"/>
      <c r="AF209" s="45"/>
      <c r="AG209" s="26"/>
      <c r="AH209" s="26"/>
      <c r="AI209" s="76"/>
      <c r="AK209" s="4">
        <f>B209</f>
        <v>0</v>
      </c>
      <c r="AM209" s="11">
        <f>D209</f>
        <v>0</v>
      </c>
    </row>
    <row r="210" spans="1:39" ht="17" customHeight="1">
      <c r="A210" s="125" t="s">
        <v>2</v>
      </c>
      <c r="B210" s="31"/>
      <c r="C210" s="32"/>
      <c r="D210" s="33"/>
      <c r="E210" s="34"/>
      <c r="F210" s="35"/>
      <c r="G210" s="35"/>
      <c r="H210" s="36">
        <f>IF($I265&lt;$H265,$I265, -$H265)</f>
        <v>0</v>
      </c>
      <c r="I210" s="37">
        <f>IF($I266&lt;$H266,$I266, -$H266)</f>
        <v>0</v>
      </c>
      <c r="J210" s="37">
        <f>IF($I267&lt;$H267,$I267, -$H267)</f>
        <v>0</v>
      </c>
      <c r="K210" s="36">
        <f>IF($I253&lt;$H253,$I253, -$H253)</f>
        <v>0</v>
      </c>
      <c r="L210" s="37">
        <f>IF($I254&lt;$H254,$I254, -$H254)</f>
        <v>0</v>
      </c>
      <c r="M210" s="37">
        <f>IF($I255&lt;$H255,$I255, -$H255)</f>
        <v>0</v>
      </c>
      <c r="N210" s="36">
        <f>IF($I243&lt;$H243,$I243, -$H243)</f>
        <v>0</v>
      </c>
      <c r="O210" s="37">
        <f>IF($I244&lt;$H244,$I244, -$H244)</f>
        <v>0</v>
      </c>
      <c r="P210" s="37">
        <f>IF($I245&lt;$H245,$I245, -$H245)</f>
        <v>0</v>
      </c>
      <c r="Q210" s="36">
        <f>IF($I233&lt;$H233,$I233, -$H233)</f>
        <v>0</v>
      </c>
      <c r="R210" s="37">
        <f>IF($I234&lt;$H234,$I234, -$H234)</f>
        <v>0</v>
      </c>
      <c r="S210" s="37">
        <f>IF($I235&lt;$H235,$I235, -$H235)</f>
        <v>0</v>
      </c>
      <c r="T210" s="39"/>
      <c r="U210" s="40"/>
      <c r="V210" s="41"/>
      <c r="W210" s="30"/>
      <c r="X210" s="41"/>
      <c r="Y210" s="30"/>
      <c r="Z210" s="41"/>
      <c r="AA210" s="30"/>
      <c r="AB210" s="41"/>
      <c r="AC210" s="30"/>
      <c r="AD210" s="42"/>
      <c r="AE210" s="51"/>
      <c r="AF210" s="30"/>
      <c r="AG210" s="62"/>
      <c r="AH210" s="62"/>
      <c r="AI210" s="76"/>
      <c r="AJ210" s="6">
        <v>1</v>
      </c>
      <c r="AK210" s="4">
        <f t="shared" ref="AK210:AK218" si="6">B210</f>
        <v>0</v>
      </c>
      <c r="AM210" s="4">
        <f t="shared" ref="AM210:AM218" si="7">D210</f>
        <v>0</v>
      </c>
    </row>
    <row r="211" spans="1:39" ht="17" customHeight="1">
      <c r="A211" s="126"/>
      <c r="B211" s="14"/>
      <c r="C211" s="15"/>
      <c r="D211" s="16"/>
      <c r="E211" s="19">
        <f>IF(G212&lt;0,"L",IF(G212&gt;0,"W", ))</f>
        <v>0</v>
      </c>
      <c r="F211" s="20">
        <f>-I209</f>
        <v>0</v>
      </c>
      <c r="G211" s="46">
        <f>-J209</f>
        <v>0</v>
      </c>
      <c r="H211" s="17"/>
      <c r="I211" s="18"/>
      <c r="J211" s="18"/>
      <c r="K211" s="19">
        <f>IF(M212&lt;0,"L",IF(M212&gt;0,"W", ))</f>
        <v>0</v>
      </c>
      <c r="L211" s="20">
        <f>IF($I236&lt;$H236,$I236, -$H236)</f>
        <v>0</v>
      </c>
      <c r="M211" s="21">
        <f>IF($I237&lt;$H237,$I237, -$H237)</f>
        <v>0</v>
      </c>
      <c r="N211" s="19">
        <f>IF(P212&lt;0,"L",IF(P212&gt;0,"W", ))</f>
        <v>0</v>
      </c>
      <c r="O211" s="20">
        <f>IF($I258&lt;$H258,$I258, -$H258)</f>
        <v>0</v>
      </c>
      <c r="P211" s="21">
        <f>IF($I259&lt;$H259,$I259, -$H259)</f>
        <v>0</v>
      </c>
      <c r="Q211" s="19">
        <f>IF(S212&lt;0,"L",IF(S212&gt;0,"W", ))</f>
        <v>0</v>
      </c>
      <c r="R211" s="20">
        <f>IF($I221&lt;$H221,$I221, -$H221)</f>
        <v>0</v>
      </c>
      <c r="S211" s="21">
        <f>IF($I222&lt;$H222,$I222, -$H222)</f>
        <v>0</v>
      </c>
      <c r="T211" s="47">
        <f>IF(E211="W",2, )</f>
        <v>0</v>
      </c>
      <c r="U211" s="26">
        <f>IF(G212&lt;0, 1, )</f>
        <v>0</v>
      </c>
      <c r="V211" s="23"/>
      <c r="W211" s="24"/>
      <c r="X211" s="25">
        <f>IF(K211="W",2, )</f>
        <v>0</v>
      </c>
      <c r="Y211" s="26">
        <f>IF(M212&lt;0, 1, )</f>
        <v>0</v>
      </c>
      <c r="Z211" s="25">
        <f>IF(N211="W",2, )</f>
        <v>0</v>
      </c>
      <c r="AA211" s="26">
        <f>IF(P212&lt;0, 1, )</f>
        <v>0</v>
      </c>
      <c r="AB211" s="25">
        <f>IF(Q211="W",2, )</f>
        <v>0</v>
      </c>
      <c r="AC211" s="26">
        <f>IF(S212&lt;0, 1, )</f>
        <v>0</v>
      </c>
      <c r="AD211" s="27">
        <f>SUM(T211:AC211)</f>
        <v>0</v>
      </c>
      <c r="AE211" s="127"/>
      <c r="AF211" s="45"/>
      <c r="AG211" s="26"/>
      <c r="AH211" s="26"/>
      <c r="AI211" s="76"/>
      <c r="AJ211" s="6"/>
      <c r="AK211" s="4">
        <f t="shared" si="6"/>
        <v>0</v>
      </c>
      <c r="AM211" s="11">
        <f t="shared" si="7"/>
        <v>0</v>
      </c>
    </row>
    <row r="212" spans="1:39" ht="17" customHeight="1">
      <c r="A212" s="125" t="s">
        <v>3</v>
      </c>
      <c r="B212" s="31"/>
      <c r="C212" s="32"/>
      <c r="D212" s="33"/>
      <c r="E212" s="49">
        <f>-H210</f>
        <v>0</v>
      </c>
      <c r="F212" s="50">
        <f>-I210</f>
        <v>0</v>
      </c>
      <c r="G212" s="26">
        <f>-J210</f>
        <v>0</v>
      </c>
      <c r="H212" s="34"/>
      <c r="I212" s="35"/>
      <c r="J212" s="35"/>
      <c r="K212" s="36">
        <f>IF($I238&lt;$H238,$I238, -$H238)</f>
        <v>0</v>
      </c>
      <c r="L212" s="37">
        <f>IF($I239&lt;$H239,$I239, -$H239)</f>
        <v>0</v>
      </c>
      <c r="M212" s="37">
        <f>IF($I240&lt;$H240,$I240, -$H240)</f>
        <v>0</v>
      </c>
      <c r="N212" s="36">
        <f>IF($I260&lt;$H260,$I260, -$H260)</f>
        <v>0</v>
      </c>
      <c r="O212" s="37">
        <f>IF($I261&lt;$H261,$I261, -$H261)</f>
        <v>0</v>
      </c>
      <c r="P212" s="37">
        <f>IF($I262&lt;$H262,$I262, -$H262)</f>
        <v>0</v>
      </c>
      <c r="Q212" s="36">
        <f>IF($I223&lt;$H223,$I223, -$H223)</f>
        <v>0</v>
      </c>
      <c r="R212" s="37">
        <f>IF($I224&lt;$H224,$I224, -$H224)</f>
        <v>0</v>
      </c>
      <c r="S212" s="37">
        <f>IF($I225&lt;$H225,$I225, -$H225)</f>
        <v>0</v>
      </c>
      <c r="T212" s="51"/>
      <c r="U212" s="30"/>
      <c r="V212" s="39"/>
      <c r="W212" s="40"/>
      <c r="X212" s="41"/>
      <c r="Y212" s="30"/>
      <c r="Z212" s="41"/>
      <c r="AA212" s="30"/>
      <c r="AB212" s="41"/>
      <c r="AC212" s="30"/>
      <c r="AD212" s="42"/>
      <c r="AE212" s="51"/>
      <c r="AF212" s="30"/>
      <c r="AG212" s="62"/>
      <c r="AH212" s="62"/>
      <c r="AI212" s="76"/>
      <c r="AJ212" s="6">
        <v>2</v>
      </c>
      <c r="AK212" s="4">
        <f t="shared" si="6"/>
        <v>0</v>
      </c>
      <c r="AM212" s="4">
        <f t="shared" si="7"/>
        <v>0</v>
      </c>
    </row>
    <row r="213" spans="1:39" ht="17" customHeight="1">
      <c r="A213" s="126"/>
      <c r="B213" s="14"/>
      <c r="C213" s="15"/>
      <c r="D213" s="16"/>
      <c r="E213" s="19">
        <f>IF(G214&lt;0,"L",IF(G214&gt;0,"W", ))</f>
        <v>0</v>
      </c>
      <c r="F213" s="20">
        <f>-L209</f>
        <v>0</v>
      </c>
      <c r="G213" s="46">
        <f>-M209</f>
        <v>0</v>
      </c>
      <c r="H213" s="19">
        <f>IF(J214&lt;0,"L",IF(J214&gt;0,"W", ))</f>
        <v>0</v>
      </c>
      <c r="I213" s="20">
        <f>-L211</f>
        <v>0</v>
      </c>
      <c r="J213" s="46">
        <f>-M211</f>
        <v>0</v>
      </c>
      <c r="K213" s="17"/>
      <c r="L213" s="18"/>
      <c r="M213" s="18"/>
      <c r="N213" s="19">
        <f>IF(P214&lt;0,"L",IF(P214&gt;0,"W", ))</f>
        <v>0</v>
      </c>
      <c r="O213" s="20">
        <f>IF($I226&lt;$H226,$I226, -$H226)</f>
        <v>0</v>
      </c>
      <c r="P213" s="21">
        <f>IF($I227&lt;$H227,$I227, -$H227)</f>
        <v>0</v>
      </c>
      <c r="Q213" s="19">
        <f>IF(S214&lt;0,"L",IF(S214&gt;0,"W", ))</f>
        <v>0</v>
      </c>
      <c r="R213" s="20">
        <f>IF($I246&lt;$H246,$I246, -$H246)</f>
        <v>0</v>
      </c>
      <c r="S213" s="21">
        <f>IF($I247&lt;$H247,$I247, -$H247)</f>
        <v>0</v>
      </c>
      <c r="T213" s="47">
        <f>IF(E213="W",2, )</f>
        <v>0</v>
      </c>
      <c r="U213" s="26">
        <f>IF(G214&lt;0, 1, )</f>
        <v>0</v>
      </c>
      <c r="V213" s="25">
        <f>IF(H213="W",2, )</f>
        <v>0</v>
      </c>
      <c r="W213" s="26">
        <f>IF(J214&lt;0, 1, )</f>
        <v>0</v>
      </c>
      <c r="X213" s="23"/>
      <c r="Y213" s="24"/>
      <c r="Z213" s="25">
        <f>IF(N213="W",2, )</f>
        <v>0</v>
      </c>
      <c r="AA213" s="26">
        <f>IF(P214&lt;0, 1, )</f>
        <v>0</v>
      </c>
      <c r="AB213" s="25">
        <f>IF(Q213="W",2, )</f>
        <v>0</v>
      </c>
      <c r="AC213" s="26">
        <f>IF(S214&lt;0, 1, )</f>
        <v>0</v>
      </c>
      <c r="AD213" s="27">
        <f>SUM(T213:AC213)</f>
        <v>0</v>
      </c>
      <c r="AE213" s="127"/>
      <c r="AF213" s="45"/>
      <c r="AG213" s="26"/>
      <c r="AH213" s="26"/>
      <c r="AI213" s="76"/>
      <c r="AJ213" s="6"/>
      <c r="AK213" s="4">
        <f t="shared" si="6"/>
        <v>0</v>
      </c>
      <c r="AM213" s="11">
        <f t="shared" si="7"/>
        <v>0</v>
      </c>
    </row>
    <row r="214" spans="1:39" ht="17" customHeight="1">
      <c r="A214" s="125" t="s">
        <v>4</v>
      </c>
      <c r="B214" s="31"/>
      <c r="C214" s="32"/>
      <c r="D214" s="33"/>
      <c r="E214" s="49">
        <f>-K210</f>
        <v>0</v>
      </c>
      <c r="F214" s="50">
        <f>-L210</f>
        <v>0</v>
      </c>
      <c r="G214" s="26">
        <f>-M210</f>
        <v>0</v>
      </c>
      <c r="H214" s="49">
        <f>-K212</f>
        <v>0</v>
      </c>
      <c r="I214" s="50">
        <f>-L212</f>
        <v>0</v>
      </c>
      <c r="J214" s="26">
        <f>-M212</f>
        <v>0</v>
      </c>
      <c r="K214" s="34"/>
      <c r="L214" s="35"/>
      <c r="M214" s="35"/>
      <c r="N214" s="36">
        <f>IF($I228&lt;$H228,$I228, -$H228)</f>
        <v>0</v>
      </c>
      <c r="O214" s="37">
        <f>IF($I229&lt;$H229,$I229, -$H229)</f>
        <v>0</v>
      </c>
      <c r="P214" s="37">
        <f>IF($I230&lt;$H230,$I230, -$H230)</f>
        <v>0</v>
      </c>
      <c r="Q214" s="36">
        <f>IF($I248&lt;$H248,$I248, -$H248)</f>
        <v>0</v>
      </c>
      <c r="R214" s="37">
        <f>IF($I249&lt;$H249,$I249, -$H249)</f>
        <v>0</v>
      </c>
      <c r="S214" s="37">
        <f>IF($I250&lt;$H250,$I250, -$H250)</f>
        <v>0</v>
      </c>
      <c r="T214" s="51"/>
      <c r="U214" s="30"/>
      <c r="V214" s="41"/>
      <c r="W214" s="30"/>
      <c r="X214" s="39"/>
      <c r="Y214" s="40"/>
      <c r="Z214" s="41"/>
      <c r="AA214" s="30"/>
      <c r="AB214" s="41"/>
      <c r="AC214" s="30"/>
      <c r="AD214" s="42"/>
      <c r="AE214" s="51"/>
      <c r="AF214" s="30"/>
      <c r="AG214" s="62"/>
      <c r="AH214" s="62"/>
      <c r="AI214" s="76"/>
      <c r="AJ214" s="6">
        <v>3</v>
      </c>
      <c r="AK214" s="4">
        <f t="shared" si="6"/>
        <v>0</v>
      </c>
      <c r="AM214" s="4">
        <f t="shared" si="7"/>
        <v>0</v>
      </c>
    </row>
    <row r="215" spans="1:39" ht="17" customHeight="1">
      <c r="A215" s="126"/>
      <c r="B215" s="14"/>
      <c r="C215" s="15"/>
      <c r="D215" s="16"/>
      <c r="E215" s="19">
        <f>IF(G216&lt;0,"L",IF(G216&gt;0,"W", ))</f>
        <v>0</v>
      </c>
      <c r="F215" s="20">
        <f>-O209</f>
        <v>0</v>
      </c>
      <c r="G215" s="52">
        <f>-P209</f>
        <v>0</v>
      </c>
      <c r="H215" s="19">
        <f>IF(J216&lt;0,"L",IF(J216&gt;0,"W", ))</f>
        <v>0</v>
      </c>
      <c r="I215" s="20">
        <f>-O211</f>
        <v>0</v>
      </c>
      <c r="J215" s="46">
        <f>-P211</f>
        <v>0</v>
      </c>
      <c r="K215" s="19">
        <f>IF(M216&lt;0,"L",IF(M216&gt;0,"W", ))</f>
        <v>0</v>
      </c>
      <c r="L215" s="20">
        <f>-O213</f>
        <v>0</v>
      </c>
      <c r="M215" s="46">
        <f>-P213</f>
        <v>0</v>
      </c>
      <c r="N215" s="17"/>
      <c r="O215" s="18"/>
      <c r="P215" s="53"/>
      <c r="Q215" s="19">
        <f>IF(S216&lt;0,"L",IF(S216&gt;0,"W", ))</f>
        <v>0</v>
      </c>
      <c r="R215" s="20">
        <f>IF($I268&lt;$H268,$I268, -$H268)</f>
        <v>0</v>
      </c>
      <c r="S215" s="21">
        <f>IF($I269&lt;$H269,$I269, -$H269)</f>
        <v>0</v>
      </c>
      <c r="T215" s="47">
        <f>IF(E215="W",2, )</f>
        <v>0</v>
      </c>
      <c r="U215" s="26">
        <f>IF(G216&lt;0, 1, )</f>
        <v>0</v>
      </c>
      <c r="V215" s="25">
        <f>IF(H215="W",2, )</f>
        <v>0</v>
      </c>
      <c r="W215" s="26">
        <f>IF(J216&lt;0, 1, )</f>
        <v>0</v>
      </c>
      <c r="X215" s="25">
        <f>IF(K215="W",2, )</f>
        <v>0</v>
      </c>
      <c r="Y215" s="26">
        <f>IF(M216&lt;0, 1, )</f>
        <v>0</v>
      </c>
      <c r="Z215" s="23"/>
      <c r="AA215" s="24"/>
      <c r="AB215" s="25">
        <f>IF(Q215="W",2, )</f>
        <v>0</v>
      </c>
      <c r="AC215" s="26">
        <f>IF(S216&lt;0, 1, )</f>
        <v>0</v>
      </c>
      <c r="AD215" s="27">
        <f>SUM(T215:AC215)</f>
        <v>0</v>
      </c>
      <c r="AE215" s="127"/>
      <c r="AF215" s="45"/>
      <c r="AG215" s="26"/>
      <c r="AH215" s="26"/>
      <c r="AI215" s="76"/>
      <c r="AJ215" s="6"/>
      <c r="AK215" s="4">
        <f t="shared" si="6"/>
        <v>0</v>
      </c>
      <c r="AM215" s="11">
        <f t="shared" si="7"/>
        <v>0</v>
      </c>
    </row>
    <row r="216" spans="1:39" ht="17" customHeight="1">
      <c r="A216" s="125" t="s">
        <v>5</v>
      </c>
      <c r="B216" s="31"/>
      <c r="C216" s="32"/>
      <c r="D216" s="33"/>
      <c r="E216" s="58">
        <f>-N210</f>
        <v>0</v>
      </c>
      <c r="F216" s="59">
        <f>-O210</f>
        <v>0</v>
      </c>
      <c r="G216" s="60">
        <f>-P210</f>
        <v>0</v>
      </c>
      <c r="H216" s="49">
        <f>-N212</f>
        <v>0</v>
      </c>
      <c r="I216" s="50">
        <f>-O212</f>
        <v>0</v>
      </c>
      <c r="J216" s="26">
        <f>-P212</f>
        <v>0</v>
      </c>
      <c r="K216" s="49">
        <f>-N214</f>
        <v>0</v>
      </c>
      <c r="L216" s="50">
        <f>-O214</f>
        <v>0</v>
      </c>
      <c r="M216" s="26">
        <f>-P214</f>
        <v>0</v>
      </c>
      <c r="N216" s="34"/>
      <c r="O216" s="35"/>
      <c r="P216" s="63"/>
      <c r="Q216" s="36">
        <f>IF($I270&lt;$H270,$I270, -$H270)</f>
        <v>0</v>
      </c>
      <c r="R216" s="37">
        <f>IF($I271&lt;$H271,$I271, -$H271)</f>
        <v>0</v>
      </c>
      <c r="S216" s="37">
        <f>IF($I272&lt;$H272,$I272, -$H272)</f>
        <v>0</v>
      </c>
      <c r="T216" s="51"/>
      <c r="U216" s="30"/>
      <c r="V216" s="41"/>
      <c r="W216" s="30"/>
      <c r="X216" s="41"/>
      <c r="Y216" s="30"/>
      <c r="Z216" s="39"/>
      <c r="AA216" s="40"/>
      <c r="AB216" s="41"/>
      <c r="AC216" s="30"/>
      <c r="AD216" s="42"/>
      <c r="AE216" s="51"/>
      <c r="AF216" s="30"/>
      <c r="AG216" s="62"/>
      <c r="AH216" s="62"/>
      <c r="AI216" s="76"/>
      <c r="AJ216" s="6">
        <v>4</v>
      </c>
      <c r="AK216" s="4">
        <f t="shared" si="6"/>
        <v>0</v>
      </c>
      <c r="AM216" s="4">
        <f t="shared" si="7"/>
        <v>0</v>
      </c>
    </row>
    <row r="217" spans="1:39" ht="17" customHeight="1">
      <c r="A217" s="126"/>
      <c r="B217" s="14"/>
      <c r="C217" s="15"/>
      <c r="D217" s="16"/>
      <c r="E217" s="19">
        <f>IF(G218&lt;0,"L",IF(G218&gt;0,"W", ))</f>
        <v>0</v>
      </c>
      <c r="F217" s="20">
        <f>-R209</f>
        <v>0</v>
      </c>
      <c r="G217" s="46">
        <f>-S209</f>
        <v>0</v>
      </c>
      <c r="H217" s="19">
        <f>IF(J218&lt;0,"L",IF(J218&gt;0,"W", ))</f>
        <v>0</v>
      </c>
      <c r="I217" s="20">
        <f>-R211</f>
        <v>0</v>
      </c>
      <c r="J217" s="52">
        <f>-S211</f>
        <v>0</v>
      </c>
      <c r="K217" s="19">
        <f>IF(M218&lt;0,"L",IF(M218&gt;0,"W", ))</f>
        <v>0</v>
      </c>
      <c r="L217" s="20">
        <f>-R213</f>
        <v>0</v>
      </c>
      <c r="M217" s="46">
        <f>-S213</f>
        <v>0</v>
      </c>
      <c r="N217" s="19">
        <f>IF(P218&lt;0,"L",IF(P218&gt;0,"W", ))</f>
        <v>0</v>
      </c>
      <c r="O217" s="20">
        <f>-R215</f>
        <v>0</v>
      </c>
      <c r="P217" s="46">
        <f>-S215</f>
        <v>0</v>
      </c>
      <c r="Q217" s="18"/>
      <c r="R217" s="18"/>
      <c r="S217" s="53"/>
      <c r="T217" s="47">
        <f>IF(E217="W",2, )</f>
        <v>0</v>
      </c>
      <c r="U217" s="26">
        <f>IF(G218&lt;0, 1, )</f>
        <v>0</v>
      </c>
      <c r="V217" s="25">
        <f>IF(H217="W",2, )</f>
        <v>0</v>
      </c>
      <c r="W217" s="26">
        <f>IF(J218&lt;0, 1, )</f>
        <v>0</v>
      </c>
      <c r="X217" s="25">
        <f>IF(K217="W",2, )</f>
        <v>0</v>
      </c>
      <c r="Y217" s="26">
        <f>IF(M218&lt;0, 1, )</f>
        <v>0</v>
      </c>
      <c r="Z217" s="25">
        <f>IF(N217="W",2, )</f>
        <v>0</v>
      </c>
      <c r="AA217" s="26">
        <f>IF(P218&lt;0, 1, )</f>
        <v>0</v>
      </c>
      <c r="AB217" s="23"/>
      <c r="AC217" s="24"/>
      <c r="AD217" s="27">
        <f>SUM(T217:AC217)</f>
        <v>0</v>
      </c>
      <c r="AE217" s="127"/>
      <c r="AF217" s="45"/>
      <c r="AG217" s="26"/>
      <c r="AH217" s="26"/>
      <c r="AI217" s="76"/>
      <c r="AJ217" s="6"/>
      <c r="AK217" s="4">
        <f t="shared" si="6"/>
        <v>0</v>
      </c>
      <c r="AM217" s="11">
        <f t="shared" si="7"/>
        <v>0</v>
      </c>
    </row>
    <row r="218" spans="1:39" ht="17" customHeight="1">
      <c r="A218" s="125" t="s">
        <v>14</v>
      </c>
      <c r="B218" s="55"/>
      <c r="C218" s="56"/>
      <c r="D218" s="57"/>
      <c r="E218" s="61">
        <f>-Q210</f>
        <v>0</v>
      </c>
      <c r="F218" s="59">
        <f>-R210</f>
        <v>0</v>
      </c>
      <c r="G218" s="62">
        <f>-S210</f>
        <v>0</v>
      </c>
      <c r="H218" s="58">
        <f>-Q212</f>
        <v>0</v>
      </c>
      <c r="I218" s="59">
        <f>-R212</f>
        <v>0</v>
      </c>
      <c r="J218" s="60">
        <f>-S212</f>
        <v>0</v>
      </c>
      <c r="K218" s="61">
        <f>-Q214</f>
        <v>0</v>
      </c>
      <c r="L218" s="59">
        <f>-R214</f>
        <v>0</v>
      </c>
      <c r="M218" s="62">
        <f>-S214</f>
        <v>0</v>
      </c>
      <c r="N218" s="61">
        <f>-Q216</f>
        <v>0</v>
      </c>
      <c r="O218" s="59">
        <f>-R216</f>
        <v>0</v>
      </c>
      <c r="P218" s="62">
        <f>-S216</f>
        <v>0</v>
      </c>
      <c r="Q218" s="35"/>
      <c r="R218" s="35"/>
      <c r="S218" s="63"/>
      <c r="T218" s="51"/>
      <c r="U218" s="30"/>
      <c r="V218" s="41"/>
      <c r="W218" s="30"/>
      <c r="X218" s="41"/>
      <c r="Y218" s="30"/>
      <c r="Z218" s="41"/>
      <c r="AA218" s="30"/>
      <c r="AB218" s="39"/>
      <c r="AC218" s="40"/>
      <c r="AD218" s="42"/>
      <c r="AE218" s="51"/>
      <c r="AF218" s="30"/>
      <c r="AG218" s="62"/>
      <c r="AH218" s="62"/>
      <c r="AI218" s="76"/>
      <c r="AJ218" s="6">
        <v>5</v>
      </c>
      <c r="AK218" s="4">
        <f t="shared" si="6"/>
        <v>0</v>
      </c>
      <c r="AM218" s="4">
        <f t="shared" si="7"/>
        <v>0</v>
      </c>
    </row>
    <row r="220" spans="1:39">
      <c r="B220" s="121" t="str">
        <f>B138</f>
        <v>EVENT</v>
      </c>
      <c r="C220" s="87"/>
      <c r="D220" s="87"/>
      <c r="E220" s="87" t="s">
        <v>86</v>
      </c>
      <c r="F220" s="87"/>
      <c r="G220" s="118"/>
      <c r="H220" s="128"/>
      <c r="I220" s="129">
        <f>D208</f>
        <v>0</v>
      </c>
      <c r="S220" s="67"/>
      <c r="T220" s="76"/>
      <c r="AH220" s="4"/>
    </row>
    <row r="221" spans="1:39" ht="18" customHeight="1">
      <c r="A221" s="68"/>
      <c r="B221" s="130">
        <v>1</v>
      </c>
      <c r="C221" s="131"/>
      <c r="D221" s="131"/>
      <c r="E221" s="131"/>
      <c r="F221" s="131"/>
      <c r="G221" s="113"/>
      <c r="H221" s="69" t="s">
        <v>17</v>
      </c>
      <c r="I221" s="70"/>
      <c r="J221" s="68"/>
      <c r="K221" s="132"/>
      <c r="L221" s="132"/>
      <c r="M221" s="132"/>
      <c r="N221" s="132"/>
      <c r="O221" s="132"/>
      <c r="P221" s="132"/>
      <c r="Q221" s="132"/>
      <c r="R221" s="132"/>
      <c r="S221" s="133"/>
      <c r="T221" s="76"/>
      <c r="AH221" s="4"/>
    </row>
    <row r="222" spans="1:39" ht="18" customHeight="1">
      <c r="A222" s="72"/>
      <c r="B222" s="78"/>
      <c r="C222" s="79"/>
      <c r="D222" s="79"/>
      <c r="E222" s="79"/>
      <c r="F222" s="79"/>
      <c r="G222" s="134"/>
      <c r="H222" s="73" t="s">
        <v>17</v>
      </c>
      <c r="I222" s="74"/>
      <c r="J222" s="72"/>
      <c r="K222" s="81"/>
      <c r="L222" s="81"/>
      <c r="M222" s="81"/>
      <c r="N222" s="81"/>
      <c r="O222" s="81"/>
      <c r="P222" s="81"/>
      <c r="Q222" s="81"/>
      <c r="R222" s="126"/>
      <c r="S222" s="133"/>
      <c r="T222" s="76"/>
      <c r="AH222" s="4"/>
    </row>
    <row r="223" spans="1:39" ht="18" customHeight="1">
      <c r="A223" s="72" t="s">
        <v>2</v>
      </c>
      <c r="B223" s="135">
        <f>B210</f>
        <v>0</v>
      </c>
      <c r="C223" s="79"/>
      <c r="D223" s="79"/>
      <c r="E223" s="429">
        <f>D210</f>
        <v>0</v>
      </c>
      <c r="F223" s="429"/>
      <c r="G223" s="137"/>
      <c r="H223" s="73" t="s">
        <v>17</v>
      </c>
      <c r="I223" s="74"/>
      <c r="J223" s="277">
        <f>B216</f>
        <v>0</v>
      </c>
      <c r="K223" s="81"/>
      <c r="L223" s="81"/>
      <c r="M223" s="81"/>
      <c r="N223" s="81"/>
      <c r="O223" s="81"/>
      <c r="P223" s="429">
        <f>D216</f>
        <v>0</v>
      </c>
      <c r="Q223" s="429"/>
      <c r="R223" s="126"/>
      <c r="S223" s="138" t="s">
        <v>5</v>
      </c>
      <c r="T223" s="139"/>
      <c r="AH223" s="4"/>
    </row>
    <row r="224" spans="1:39" ht="18" customHeight="1">
      <c r="A224" s="72"/>
      <c r="B224" s="78"/>
      <c r="C224" s="79"/>
      <c r="D224" s="79"/>
      <c r="E224" s="79"/>
      <c r="F224" s="79"/>
      <c r="G224" s="137"/>
      <c r="H224" s="73" t="s">
        <v>17</v>
      </c>
      <c r="I224" s="74"/>
      <c r="J224" s="80"/>
      <c r="K224" s="81"/>
      <c r="L224" s="81"/>
      <c r="M224" s="81"/>
      <c r="N224" s="81"/>
      <c r="O224" s="81"/>
      <c r="P224" s="81"/>
      <c r="Q224" s="81"/>
      <c r="R224" s="140"/>
      <c r="S224" s="141"/>
      <c r="T224" s="139"/>
      <c r="AH224" s="4"/>
    </row>
    <row r="225" spans="1:39" ht="18" customHeight="1">
      <c r="A225" s="107"/>
      <c r="B225" s="142"/>
      <c r="C225" s="143"/>
      <c r="D225" s="143"/>
      <c r="E225" s="143"/>
      <c r="F225" s="143"/>
      <c r="G225" s="119"/>
      <c r="H225" s="84" t="s">
        <v>17</v>
      </c>
      <c r="I225" s="85"/>
      <c r="J225" s="144"/>
      <c r="K225" s="81"/>
      <c r="L225" s="81"/>
      <c r="M225" s="81"/>
      <c r="N225" s="81"/>
      <c r="O225" s="81"/>
      <c r="P225" s="81"/>
      <c r="Q225" s="81"/>
      <c r="R225" s="81"/>
      <c r="S225" s="145"/>
      <c r="T225" s="76"/>
      <c r="AH225" s="4"/>
    </row>
    <row r="226" spans="1:39" ht="18" customHeight="1">
      <c r="A226" s="68"/>
      <c r="B226" s="130">
        <v>2</v>
      </c>
      <c r="C226" s="131"/>
      <c r="D226" s="131"/>
      <c r="E226" s="131"/>
      <c r="F226" s="131"/>
      <c r="G226" s="113"/>
      <c r="H226" s="69" t="s">
        <v>17</v>
      </c>
      <c r="I226" s="70"/>
      <c r="J226" s="68"/>
      <c r="K226" s="132"/>
      <c r="L226" s="132"/>
      <c r="M226" s="132"/>
      <c r="N226" s="132"/>
      <c r="O226" s="132"/>
      <c r="P226" s="132"/>
      <c r="Q226" s="132"/>
      <c r="R226" s="132"/>
      <c r="S226" s="146"/>
      <c r="T226" s="76"/>
      <c r="AH226" s="4"/>
    </row>
    <row r="227" spans="1:39" ht="18" customHeight="1">
      <c r="A227" s="72"/>
      <c r="B227" s="78"/>
      <c r="C227" s="79"/>
      <c r="D227" s="79"/>
      <c r="E227" s="79"/>
      <c r="F227" s="79"/>
      <c r="G227" s="134"/>
      <c r="H227" s="73" t="s">
        <v>17</v>
      </c>
      <c r="I227" s="74"/>
      <c r="J227" s="72"/>
      <c r="K227" s="81"/>
      <c r="L227" s="81"/>
      <c r="M227" s="81"/>
      <c r="N227" s="81"/>
      <c r="O227" s="81"/>
      <c r="P227" s="81"/>
      <c r="Q227" s="81"/>
      <c r="R227" s="81"/>
      <c r="S227" s="147"/>
      <c r="T227" s="76"/>
      <c r="AH227" s="4"/>
    </row>
    <row r="228" spans="1:39" ht="18" customHeight="1">
      <c r="A228" s="72" t="s">
        <v>4</v>
      </c>
      <c r="B228" s="78">
        <f>$B214</f>
        <v>0</v>
      </c>
      <c r="C228" s="79"/>
      <c r="D228" s="79"/>
      <c r="E228" s="429">
        <f>D214</f>
        <v>0</v>
      </c>
      <c r="F228" s="429"/>
      <c r="G228" s="137"/>
      <c r="H228" s="73" t="s">
        <v>17</v>
      </c>
      <c r="I228" s="74"/>
      <c r="J228" s="277">
        <f>B218</f>
        <v>0</v>
      </c>
      <c r="K228" s="81"/>
      <c r="L228" s="81"/>
      <c r="M228" s="81"/>
      <c r="N228" s="81"/>
      <c r="O228" s="81"/>
      <c r="P228" s="429">
        <f>D218</f>
        <v>0</v>
      </c>
      <c r="Q228" s="429"/>
      <c r="R228" s="140">
        <v>0</v>
      </c>
      <c r="S228" s="138" t="s">
        <v>14</v>
      </c>
      <c r="T228" s="139"/>
      <c r="AH228" s="4"/>
    </row>
    <row r="229" spans="1:39" ht="18" customHeight="1">
      <c r="A229" s="72"/>
      <c r="B229" s="78"/>
      <c r="C229" s="79"/>
      <c r="D229" s="79"/>
      <c r="E229" s="79"/>
      <c r="F229" s="79"/>
      <c r="G229" s="137"/>
      <c r="H229" s="73" t="s">
        <v>17</v>
      </c>
      <c r="I229" s="74"/>
      <c r="J229" s="80"/>
      <c r="K229" s="81"/>
      <c r="L229" s="81"/>
      <c r="M229" s="81"/>
      <c r="N229" s="81"/>
      <c r="O229" s="81"/>
      <c r="P229" s="81"/>
      <c r="Q229" s="81"/>
      <c r="R229" s="140"/>
      <c r="S229" s="141"/>
      <c r="T229" s="139"/>
      <c r="AH229" s="4"/>
    </row>
    <row r="230" spans="1:39" ht="18" customHeight="1">
      <c r="A230" s="107" t="s">
        <v>10</v>
      </c>
      <c r="B230" s="142"/>
      <c r="C230" s="143"/>
      <c r="D230" s="143"/>
      <c r="E230" s="143"/>
      <c r="F230" s="143"/>
      <c r="G230" s="119"/>
      <c r="H230" s="84" t="s">
        <v>17</v>
      </c>
      <c r="I230" s="85"/>
      <c r="J230" s="144"/>
      <c r="K230" s="81"/>
      <c r="L230" s="81"/>
      <c r="M230" s="81"/>
      <c r="N230" s="81"/>
      <c r="O230" s="81"/>
      <c r="P230" s="81"/>
      <c r="Q230" s="81"/>
      <c r="R230" s="81"/>
      <c r="S230" s="147"/>
      <c r="T230" s="76"/>
      <c r="AH230" s="4"/>
    </row>
    <row r="231" spans="1:39" ht="18" customHeight="1">
      <c r="A231" s="68"/>
      <c r="B231" s="130">
        <v>3</v>
      </c>
      <c r="C231" s="131"/>
      <c r="D231" s="131"/>
      <c r="E231" s="131"/>
      <c r="F231" s="131"/>
      <c r="G231" s="113"/>
      <c r="H231" s="69" t="s">
        <v>17</v>
      </c>
      <c r="I231" s="70"/>
      <c r="J231" s="68"/>
      <c r="K231" s="132"/>
      <c r="L231" s="132"/>
      <c r="M231" s="132"/>
      <c r="N231" s="132"/>
      <c r="O231" s="132"/>
      <c r="P231" s="132"/>
      <c r="Q231" s="132"/>
      <c r="R231" s="132"/>
      <c r="S231" s="146"/>
      <c r="T231" s="76"/>
      <c r="AH231" s="4"/>
    </row>
    <row r="232" spans="1:39" ht="18" customHeight="1">
      <c r="A232" s="72"/>
      <c r="B232" s="78"/>
      <c r="C232" s="79"/>
      <c r="D232" s="79"/>
      <c r="E232" s="79"/>
      <c r="F232" s="79"/>
      <c r="G232" s="134"/>
      <c r="H232" s="73" t="s">
        <v>17</v>
      </c>
      <c r="I232" s="74"/>
      <c r="J232" s="72"/>
      <c r="K232" s="81"/>
      <c r="L232" s="81"/>
      <c r="M232" s="81"/>
      <c r="N232" s="81"/>
      <c r="O232" s="81"/>
      <c r="P232" s="81"/>
      <c r="Q232" s="81"/>
      <c r="R232" s="126"/>
      <c r="S232" s="147"/>
      <c r="T232" s="76"/>
      <c r="AH232" s="4"/>
    </row>
    <row r="233" spans="1:39" ht="18" customHeight="1">
      <c r="A233" s="72" t="s">
        <v>3</v>
      </c>
      <c r="B233" s="135">
        <f>B212</f>
        <v>0</v>
      </c>
      <c r="C233" s="79"/>
      <c r="D233" s="79"/>
      <c r="E233" s="429">
        <f>D212</f>
        <v>0</v>
      </c>
      <c r="F233" s="429"/>
      <c r="G233" s="137"/>
      <c r="H233" s="73" t="s">
        <v>17</v>
      </c>
      <c r="I233" s="74"/>
      <c r="J233" s="80">
        <f>$B218</f>
        <v>0</v>
      </c>
      <c r="K233" s="81"/>
      <c r="L233" s="81"/>
      <c r="M233" s="81"/>
      <c r="N233" s="81"/>
      <c r="O233" s="81"/>
      <c r="P233" s="429">
        <f>D218</f>
        <v>0</v>
      </c>
      <c r="Q233" s="429"/>
      <c r="R233" s="126"/>
      <c r="S233" s="138" t="s">
        <v>14</v>
      </c>
      <c r="T233" s="139"/>
      <c r="AH233" s="4"/>
    </row>
    <row r="234" spans="1:39" ht="18" customHeight="1">
      <c r="A234" s="72"/>
      <c r="B234" s="78"/>
      <c r="C234" s="79"/>
      <c r="D234" s="79"/>
      <c r="E234" s="79"/>
      <c r="F234" s="79"/>
      <c r="G234" s="137"/>
      <c r="H234" s="73" t="s">
        <v>17</v>
      </c>
      <c r="I234" s="74"/>
      <c r="J234" s="78"/>
      <c r="K234" s="81"/>
      <c r="L234" s="81"/>
      <c r="M234" s="81"/>
      <c r="N234" s="81"/>
      <c r="O234" s="81"/>
      <c r="P234" s="81"/>
      <c r="Q234" s="81"/>
      <c r="R234" s="140"/>
      <c r="S234" s="141"/>
      <c r="T234" s="139"/>
      <c r="AH234" s="4"/>
      <c r="AJ234" s="87"/>
      <c r="AK234" s="87"/>
      <c r="AL234" s="87"/>
      <c r="AM234" s="87"/>
    </row>
    <row r="235" spans="1:39" ht="18" customHeight="1">
      <c r="A235" s="107" t="s">
        <v>10</v>
      </c>
      <c r="B235" s="142"/>
      <c r="C235" s="143"/>
      <c r="D235" s="143"/>
      <c r="E235" s="143"/>
      <c r="F235" s="143"/>
      <c r="G235" s="119"/>
      <c r="H235" s="84" t="s">
        <v>17</v>
      </c>
      <c r="I235" s="85"/>
      <c r="J235" s="144"/>
      <c r="K235" s="81"/>
      <c r="L235" s="81"/>
      <c r="M235" s="81"/>
      <c r="N235" s="81"/>
      <c r="O235" s="81"/>
      <c r="P235" s="81"/>
      <c r="Q235" s="81"/>
      <c r="R235" s="81"/>
      <c r="S235" s="147"/>
      <c r="T235" s="76"/>
      <c r="AH235" s="4"/>
      <c r="AJ235" s="87"/>
      <c r="AK235" s="87"/>
      <c r="AL235" s="87"/>
      <c r="AM235" s="87"/>
    </row>
    <row r="236" spans="1:39" ht="18" customHeight="1">
      <c r="A236" s="68"/>
      <c r="B236" s="130">
        <v>4</v>
      </c>
      <c r="C236" s="131"/>
      <c r="D236" s="131"/>
      <c r="E236" s="131"/>
      <c r="F236" s="131"/>
      <c r="G236" s="113"/>
      <c r="H236" s="69" t="s">
        <v>17</v>
      </c>
      <c r="I236" s="70"/>
      <c r="J236" s="68"/>
      <c r="K236" s="132"/>
      <c r="L236" s="132"/>
      <c r="M236" s="132"/>
      <c r="N236" s="132"/>
      <c r="O236" s="132"/>
      <c r="P236" s="132"/>
      <c r="Q236" s="132"/>
      <c r="R236" s="132"/>
      <c r="S236" s="146"/>
      <c r="T236" s="76"/>
      <c r="AH236" s="4"/>
      <c r="AJ236" s="87"/>
      <c r="AK236" s="87"/>
      <c r="AL236" s="87"/>
      <c r="AM236" s="87"/>
    </row>
    <row r="237" spans="1:39" ht="18" customHeight="1">
      <c r="A237" s="72"/>
      <c r="B237" s="78"/>
      <c r="C237" s="79"/>
      <c r="D237" s="79"/>
      <c r="E237" s="79"/>
      <c r="F237" s="79"/>
      <c r="G237" s="134"/>
      <c r="H237" s="73" t="s">
        <v>17</v>
      </c>
      <c r="I237" s="74"/>
      <c r="J237" s="72"/>
      <c r="K237" s="81"/>
      <c r="L237" s="81"/>
      <c r="M237" s="81"/>
      <c r="N237" s="81"/>
      <c r="O237" s="81"/>
      <c r="P237" s="81"/>
      <c r="Q237" s="81"/>
      <c r="R237" s="81"/>
      <c r="S237" s="147"/>
      <c r="T237" s="76"/>
      <c r="AH237" s="4"/>
      <c r="AJ237" s="87"/>
      <c r="AK237" s="87"/>
      <c r="AL237" s="87"/>
      <c r="AM237" s="87"/>
    </row>
    <row r="238" spans="1:39" ht="18" customHeight="1">
      <c r="A238" s="72" t="s">
        <v>4</v>
      </c>
      <c r="B238" s="135">
        <f>B214</f>
        <v>0</v>
      </c>
      <c r="C238" s="79"/>
      <c r="D238" s="79"/>
      <c r="E238" s="429">
        <f>D214</f>
        <v>0</v>
      </c>
      <c r="F238" s="429"/>
      <c r="G238" s="137"/>
      <c r="H238" s="73" t="s">
        <v>17</v>
      </c>
      <c r="I238" s="74"/>
      <c r="J238" s="135">
        <f>B216</f>
        <v>0</v>
      </c>
      <c r="K238" s="81"/>
      <c r="L238" s="81"/>
      <c r="M238" s="81"/>
      <c r="N238" s="81"/>
      <c r="O238" s="81"/>
      <c r="P238" s="429">
        <f>D216</f>
        <v>0</v>
      </c>
      <c r="Q238" s="429"/>
      <c r="R238" s="140">
        <v>0</v>
      </c>
      <c r="S238" s="138" t="s">
        <v>5</v>
      </c>
      <c r="T238" s="139"/>
      <c r="AH238" s="4"/>
      <c r="AJ238" s="87"/>
      <c r="AK238" s="87"/>
      <c r="AL238" s="87"/>
      <c r="AM238" s="87"/>
    </row>
    <row r="239" spans="1:39" ht="18" customHeight="1">
      <c r="A239" s="72"/>
      <c r="B239" s="78"/>
      <c r="C239" s="79"/>
      <c r="D239" s="79"/>
      <c r="E239" s="79"/>
      <c r="F239" s="79"/>
      <c r="G239" s="137"/>
      <c r="H239" s="73" t="s">
        <v>17</v>
      </c>
      <c r="I239" s="74"/>
      <c r="J239" s="80"/>
      <c r="K239" s="81"/>
      <c r="L239" s="81"/>
      <c r="M239" s="81"/>
      <c r="N239" s="81"/>
      <c r="O239" s="81"/>
      <c r="P239" s="81"/>
      <c r="Q239" s="81"/>
      <c r="R239" s="140"/>
      <c r="S239" s="141"/>
      <c r="T239" s="139"/>
      <c r="AH239" s="4"/>
      <c r="AJ239" s="87"/>
      <c r="AK239" s="87"/>
      <c r="AL239" s="87"/>
      <c r="AM239" s="87"/>
    </row>
    <row r="240" spans="1:39" ht="18" customHeight="1">
      <c r="A240" s="107" t="s">
        <v>10</v>
      </c>
      <c r="B240" s="142"/>
      <c r="C240" s="143"/>
      <c r="D240" s="143"/>
      <c r="E240" s="143"/>
      <c r="F240" s="143"/>
      <c r="G240" s="119"/>
      <c r="H240" s="84" t="s">
        <v>17</v>
      </c>
      <c r="I240" s="85"/>
      <c r="J240" s="144"/>
      <c r="K240" s="81"/>
      <c r="L240" s="81"/>
      <c r="M240" s="81"/>
      <c r="N240" s="81"/>
      <c r="O240" s="81"/>
      <c r="P240" s="81"/>
      <c r="Q240" s="81"/>
      <c r="R240" s="81"/>
      <c r="S240" s="147"/>
      <c r="T240" s="76"/>
      <c r="AH240" s="4"/>
      <c r="AJ240" s="87"/>
      <c r="AK240" s="87"/>
      <c r="AL240" s="87"/>
      <c r="AM240" s="87"/>
    </row>
    <row r="241" spans="1:39" ht="18" customHeight="1">
      <c r="A241" s="68"/>
      <c r="B241" s="130">
        <v>5</v>
      </c>
      <c r="C241" s="131"/>
      <c r="D241" s="131"/>
      <c r="E241" s="131"/>
      <c r="F241" s="131"/>
      <c r="G241" s="113"/>
      <c r="H241" s="69" t="s">
        <v>17</v>
      </c>
      <c r="I241" s="70"/>
      <c r="J241" s="68"/>
      <c r="K241" s="132"/>
      <c r="L241" s="132"/>
      <c r="M241" s="132"/>
      <c r="N241" s="132"/>
      <c r="O241" s="132"/>
      <c r="P241" s="132"/>
      <c r="Q241" s="132"/>
      <c r="R241" s="132"/>
      <c r="S241" s="146"/>
      <c r="T241" s="76"/>
      <c r="AH241" s="4"/>
      <c r="AJ241" s="87"/>
      <c r="AK241" s="87"/>
      <c r="AL241" s="87"/>
      <c r="AM241" s="87"/>
    </row>
    <row r="242" spans="1:39" ht="18" customHeight="1">
      <c r="A242" s="72"/>
      <c r="B242" s="78"/>
      <c r="C242" s="79"/>
      <c r="D242" s="79"/>
      <c r="E242" s="79"/>
      <c r="F242" s="79"/>
      <c r="G242" s="134"/>
      <c r="H242" s="73" t="s">
        <v>17</v>
      </c>
      <c r="I242" s="74"/>
      <c r="J242" s="72"/>
      <c r="K242" s="81"/>
      <c r="L242" s="81"/>
      <c r="M242" s="81"/>
      <c r="N242" s="81"/>
      <c r="O242" s="81"/>
      <c r="P242" s="81"/>
      <c r="Q242" s="81"/>
      <c r="R242" s="126"/>
      <c r="S242" s="147"/>
      <c r="T242" s="76"/>
      <c r="AH242" s="4"/>
      <c r="AJ242" s="87"/>
      <c r="AK242" s="87"/>
      <c r="AL242" s="87"/>
      <c r="AM242" s="87"/>
    </row>
    <row r="243" spans="1:39" ht="18" customHeight="1">
      <c r="A243" s="72" t="s">
        <v>2</v>
      </c>
      <c r="B243" s="135">
        <f>$B210</f>
        <v>0</v>
      </c>
      <c r="C243" s="81"/>
      <c r="D243" s="81"/>
      <c r="E243" s="429">
        <f>D210</f>
        <v>0</v>
      </c>
      <c r="F243" s="429"/>
      <c r="G243" s="137"/>
      <c r="H243" s="73" t="s">
        <v>17</v>
      </c>
      <c r="I243" s="74"/>
      <c r="J243" s="277">
        <f>B214</f>
        <v>0</v>
      </c>
      <c r="K243" s="81"/>
      <c r="L243" s="81"/>
      <c r="M243" s="81"/>
      <c r="N243" s="81"/>
      <c r="O243" s="81"/>
      <c r="P243" s="429">
        <f>D214</f>
        <v>0</v>
      </c>
      <c r="Q243" s="429"/>
      <c r="R243" s="126"/>
      <c r="S243" s="138" t="s">
        <v>4</v>
      </c>
      <c r="T243" s="139"/>
      <c r="AH243" s="4"/>
      <c r="AJ243" s="87"/>
      <c r="AK243" s="87"/>
      <c r="AL243" s="87"/>
      <c r="AM243" s="87"/>
    </row>
    <row r="244" spans="1:39" ht="18" customHeight="1">
      <c r="A244" s="72"/>
      <c r="B244" s="78"/>
      <c r="C244" s="81"/>
      <c r="D244" s="81"/>
      <c r="E244" s="81"/>
      <c r="F244" s="81"/>
      <c r="G244" s="137"/>
      <c r="H244" s="73" t="s">
        <v>17</v>
      </c>
      <c r="I244" s="74"/>
      <c r="J244" s="78"/>
      <c r="K244" s="81"/>
      <c r="L244" s="81"/>
      <c r="M244" s="81"/>
      <c r="N244" s="81"/>
      <c r="O244" s="81"/>
      <c r="P244" s="81"/>
      <c r="Q244" s="81"/>
      <c r="R244" s="140"/>
      <c r="S244" s="141"/>
      <c r="T244" s="139"/>
      <c r="AH244" s="4"/>
      <c r="AJ244" s="87"/>
      <c r="AK244" s="87"/>
      <c r="AL244" s="87"/>
      <c r="AM244" s="87"/>
    </row>
    <row r="245" spans="1:39" ht="18" customHeight="1">
      <c r="A245" s="107" t="s">
        <v>10</v>
      </c>
      <c r="B245" s="142"/>
      <c r="C245" s="143"/>
      <c r="D245" s="143"/>
      <c r="E245" s="143"/>
      <c r="F245" s="143"/>
      <c r="G245" s="119"/>
      <c r="H245" s="84" t="s">
        <v>17</v>
      </c>
      <c r="I245" s="85"/>
      <c r="J245" s="144"/>
      <c r="K245" s="81"/>
      <c r="L245" s="81"/>
      <c r="M245" s="81"/>
      <c r="N245" s="81"/>
      <c r="O245" s="81"/>
      <c r="P245" s="81"/>
      <c r="Q245" s="81"/>
      <c r="R245" s="81"/>
      <c r="S245" s="147"/>
      <c r="T245" s="76"/>
      <c r="AH245" s="4"/>
      <c r="AJ245" s="87"/>
      <c r="AK245" s="87"/>
      <c r="AL245" s="87"/>
      <c r="AM245" s="87"/>
    </row>
    <row r="246" spans="1:39" ht="18" customHeight="1">
      <c r="A246" s="68"/>
      <c r="B246" s="130">
        <v>6</v>
      </c>
      <c r="C246" s="131"/>
      <c r="D246" s="131"/>
      <c r="E246" s="131"/>
      <c r="F246" s="131"/>
      <c r="G246" s="113"/>
      <c r="H246" s="69" t="s">
        <v>17</v>
      </c>
      <c r="I246" s="70"/>
      <c r="J246" s="68"/>
      <c r="K246" s="132"/>
      <c r="L246" s="132"/>
      <c r="M246" s="132"/>
      <c r="N246" s="132"/>
      <c r="O246" s="132"/>
      <c r="P246" s="132"/>
      <c r="Q246" s="132"/>
      <c r="R246" s="132"/>
      <c r="S246" s="146"/>
      <c r="T246" s="76"/>
      <c r="AH246" s="4"/>
      <c r="AJ246" s="87"/>
      <c r="AK246" s="87"/>
      <c r="AL246" s="87"/>
      <c r="AM246" s="87"/>
    </row>
    <row r="247" spans="1:39" ht="18" customHeight="1">
      <c r="A247" s="72"/>
      <c r="B247" s="78"/>
      <c r="C247" s="79"/>
      <c r="D247" s="79"/>
      <c r="E247" s="79"/>
      <c r="F247" s="79"/>
      <c r="G247" s="134"/>
      <c r="H247" s="73" t="s">
        <v>17</v>
      </c>
      <c r="I247" s="74"/>
      <c r="J247" s="72"/>
      <c r="K247" s="81"/>
      <c r="L247" s="81"/>
      <c r="M247" s="81"/>
      <c r="N247" s="81"/>
      <c r="O247" s="81"/>
      <c r="P247" s="81"/>
      <c r="Q247" s="81"/>
      <c r="R247" s="126"/>
      <c r="S247" s="147"/>
      <c r="T247" s="76"/>
      <c r="AH247" s="4"/>
      <c r="AJ247" s="87"/>
      <c r="AK247" s="87"/>
      <c r="AL247" s="87"/>
      <c r="AM247" s="87"/>
    </row>
    <row r="248" spans="1:39" ht="18" customHeight="1">
      <c r="A248" s="72" t="s">
        <v>3</v>
      </c>
      <c r="B248" s="135">
        <f>B212</f>
        <v>0</v>
      </c>
      <c r="C248" s="79"/>
      <c r="D248" s="79"/>
      <c r="E248" s="429">
        <f>D212</f>
        <v>0</v>
      </c>
      <c r="F248" s="429"/>
      <c r="G248" s="137"/>
      <c r="H248" s="73" t="s">
        <v>17</v>
      </c>
      <c r="I248" s="74"/>
      <c r="J248" s="277">
        <f>B216</f>
        <v>0</v>
      </c>
      <c r="K248" s="81"/>
      <c r="L248" s="81"/>
      <c r="M248" s="81"/>
      <c r="N248" s="81"/>
      <c r="O248" s="81"/>
      <c r="P248" s="429">
        <f>D216</f>
        <v>0</v>
      </c>
      <c r="Q248" s="429"/>
      <c r="R248" s="126"/>
      <c r="S248" s="138" t="s">
        <v>5</v>
      </c>
      <c r="T248" s="139"/>
      <c r="AH248" s="4"/>
      <c r="AJ248" s="87"/>
      <c r="AK248" s="87"/>
      <c r="AL248" s="87"/>
      <c r="AM248" s="87"/>
    </row>
    <row r="249" spans="1:39" ht="18" customHeight="1">
      <c r="A249" s="72"/>
      <c r="B249" s="78"/>
      <c r="C249" s="79"/>
      <c r="D249" s="79"/>
      <c r="E249" s="79"/>
      <c r="F249" s="79"/>
      <c r="G249" s="137"/>
      <c r="H249" s="73" t="s">
        <v>17</v>
      </c>
      <c r="I249" s="74"/>
      <c r="J249" s="80"/>
      <c r="K249" s="81"/>
      <c r="L249" s="81"/>
      <c r="M249" s="81"/>
      <c r="N249" s="81"/>
      <c r="O249" s="81"/>
      <c r="P249" s="81"/>
      <c r="Q249" s="81"/>
      <c r="R249" s="140"/>
      <c r="S249" s="141"/>
      <c r="T249" s="139"/>
      <c r="AH249" s="4"/>
      <c r="AJ249" s="87"/>
      <c r="AK249" s="87"/>
      <c r="AL249" s="87"/>
      <c r="AM249" s="87"/>
    </row>
    <row r="250" spans="1:39" ht="18" customHeight="1">
      <c r="A250" s="107" t="s">
        <v>10</v>
      </c>
      <c r="B250" s="142"/>
      <c r="C250" s="143"/>
      <c r="D250" s="143"/>
      <c r="E250" s="143"/>
      <c r="F250" s="143"/>
      <c r="G250" s="119"/>
      <c r="H250" s="84" t="s">
        <v>17</v>
      </c>
      <c r="I250" s="85"/>
      <c r="J250" s="144"/>
      <c r="K250" s="81"/>
      <c r="L250" s="81"/>
      <c r="M250" s="81"/>
      <c r="N250" s="81"/>
      <c r="O250" s="81"/>
      <c r="P250" s="81"/>
      <c r="Q250" s="81"/>
      <c r="R250" s="81"/>
      <c r="S250" s="147"/>
      <c r="T250" s="76"/>
      <c r="AH250" s="4"/>
      <c r="AJ250" s="87"/>
      <c r="AK250" s="87"/>
      <c r="AL250" s="87"/>
      <c r="AM250" s="87"/>
    </row>
    <row r="251" spans="1:39" ht="18" customHeight="1">
      <c r="A251" s="68"/>
      <c r="B251" s="130">
        <v>7</v>
      </c>
      <c r="C251" s="131"/>
      <c r="D251" s="131"/>
      <c r="E251" s="131"/>
      <c r="F251" s="131"/>
      <c r="G251" s="113"/>
      <c r="H251" s="69" t="s">
        <v>17</v>
      </c>
      <c r="I251" s="70"/>
      <c r="J251" s="68"/>
      <c r="K251" s="132"/>
      <c r="L251" s="132"/>
      <c r="M251" s="132"/>
      <c r="N251" s="132"/>
      <c r="O251" s="132"/>
      <c r="P251" s="132"/>
      <c r="Q251" s="132"/>
      <c r="R251" s="132"/>
      <c r="S251" s="146"/>
      <c r="T251" s="76"/>
      <c r="AH251" s="4"/>
      <c r="AJ251" s="87"/>
      <c r="AK251" s="87"/>
      <c r="AL251" s="87"/>
      <c r="AM251" s="87"/>
    </row>
    <row r="252" spans="1:39" ht="18" customHeight="1">
      <c r="A252" s="72"/>
      <c r="B252" s="78"/>
      <c r="C252" s="79"/>
      <c r="D252" s="79"/>
      <c r="E252" s="79"/>
      <c r="F252" s="79"/>
      <c r="G252" s="134"/>
      <c r="H252" s="73" t="s">
        <v>17</v>
      </c>
      <c r="I252" s="74"/>
      <c r="J252" s="72"/>
      <c r="K252" s="81"/>
      <c r="L252" s="81"/>
      <c r="M252" s="81"/>
      <c r="N252" s="81"/>
      <c r="O252" s="81"/>
      <c r="P252" s="81"/>
      <c r="Q252" s="81"/>
      <c r="R252" s="81"/>
      <c r="S252" s="147"/>
      <c r="T252" s="76"/>
      <c r="AH252" s="4"/>
      <c r="AJ252" s="87"/>
      <c r="AK252" s="87"/>
      <c r="AL252" s="87"/>
      <c r="AM252" s="87"/>
    </row>
    <row r="253" spans="1:39" ht="18" customHeight="1">
      <c r="A253" s="72" t="s">
        <v>2</v>
      </c>
      <c r="B253" s="135">
        <f>$B210</f>
        <v>0</v>
      </c>
      <c r="C253" s="79"/>
      <c r="D253" s="79"/>
      <c r="E253" s="429">
        <f>D210</f>
        <v>0</v>
      </c>
      <c r="F253" s="429"/>
      <c r="G253" s="137"/>
      <c r="H253" s="73" t="s">
        <v>17</v>
      </c>
      <c r="I253" s="74"/>
      <c r="J253" s="135">
        <f>B212</f>
        <v>0</v>
      </c>
      <c r="K253" s="81"/>
      <c r="L253" s="81"/>
      <c r="M253" s="81"/>
      <c r="N253" s="81"/>
      <c r="O253" s="81"/>
      <c r="P253" s="429">
        <f>D212</f>
        <v>0</v>
      </c>
      <c r="Q253" s="429"/>
      <c r="R253" s="140">
        <v>0</v>
      </c>
      <c r="S253" s="138" t="s">
        <v>3</v>
      </c>
      <c r="T253" s="139"/>
      <c r="AH253" s="4"/>
      <c r="AJ253" s="87"/>
      <c r="AK253" s="87"/>
      <c r="AL253" s="87"/>
      <c r="AM253" s="87"/>
    </row>
    <row r="254" spans="1:39" ht="18" customHeight="1">
      <c r="A254" s="72"/>
      <c r="B254" s="78"/>
      <c r="C254" s="79"/>
      <c r="D254" s="79"/>
      <c r="E254" s="79"/>
      <c r="F254" s="79"/>
      <c r="G254" s="137"/>
      <c r="H254" s="73" t="s">
        <v>17</v>
      </c>
      <c r="I254" s="74"/>
      <c r="J254" s="78"/>
      <c r="K254" s="81"/>
      <c r="L254" s="81"/>
      <c r="M254" s="81"/>
      <c r="N254" s="81"/>
      <c r="O254" s="81"/>
      <c r="P254" s="81"/>
      <c r="Q254" s="81"/>
      <c r="R254" s="140"/>
      <c r="S254" s="141"/>
      <c r="T254" s="139"/>
      <c r="AH254" s="4"/>
      <c r="AJ254" s="87"/>
      <c r="AK254" s="87"/>
      <c r="AL254" s="87"/>
      <c r="AM254" s="87"/>
    </row>
    <row r="255" spans="1:39" ht="18" customHeight="1">
      <c r="A255" s="107" t="s">
        <v>10</v>
      </c>
      <c r="B255" s="142"/>
      <c r="C255" s="143"/>
      <c r="D255" s="143"/>
      <c r="E255" s="143"/>
      <c r="F255" s="143"/>
      <c r="G255" s="119"/>
      <c r="H255" s="84" t="s">
        <v>17</v>
      </c>
      <c r="I255" s="85"/>
      <c r="J255" s="144"/>
      <c r="K255" s="103"/>
      <c r="L255" s="103"/>
      <c r="M255" s="103"/>
      <c r="N255" s="103"/>
      <c r="O255" s="103"/>
      <c r="P255" s="103"/>
      <c r="Q255" s="103"/>
      <c r="R255" s="103"/>
      <c r="S255" s="145"/>
      <c r="T255" s="76"/>
      <c r="AH255" s="4"/>
      <c r="AJ255" s="87"/>
      <c r="AK255" s="87"/>
      <c r="AL255" s="87"/>
      <c r="AM255" s="87"/>
    </row>
    <row r="256" spans="1:39" ht="18" customHeight="1">
      <c r="A256" s="148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H256" s="4"/>
      <c r="AJ256" s="87"/>
      <c r="AK256" s="87"/>
      <c r="AL256" s="87"/>
      <c r="AM256" s="87"/>
    </row>
    <row r="257" spans="1:39" ht="18" customHeight="1">
      <c r="A257" s="108"/>
      <c r="B257" s="148" t="str">
        <f>B220</f>
        <v>EVENT</v>
      </c>
      <c r="C257" s="148"/>
      <c r="D257" s="148"/>
      <c r="E257" s="148"/>
      <c r="F257" s="148"/>
      <c r="G257" s="148"/>
      <c r="H257" s="149">
        <f>H220</f>
        <v>0</v>
      </c>
      <c r="I257" s="148">
        <f>D208</f>
        <v>0</v>
      </c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H257" s="4"/>
      <c r="AJ257" s="87"/>
      <c r="AK257" s="87"/>
      <c r="AL257" s="87"/>
      <c r="AM257" s="87"/>
    </row>
    <row r="258" spans="1:39" ht="18" customHeight="1">
      <c r="A258" s="68"/>
      <c r="B258" s="130">
        <v>8</v>
      </c>
      <c r="C258" s="131"/>
      <c r="D258" s="131"/>
      <c r="E258" s="131"/>
      <c r="F258" s="131"/>
      <c r="G258" s="113"/>
      <c r="H258" s="69" t="s">
        <v>17</v>
      </c>
      <c r="I258" s="70"/>
      <c r="J258" s="68"/>
      <c r="K258" s="132"/>
      <c r="L258" s="132"/>
      <c r="M258" s="132"/>
      <c r="N258" s="132"/>
      <c r="O258" s="132"/>
      <c r="P258" s="132"/>
      <c r="Q258" s="132"/>
      <c r="R258" s="132"/>
      <c r="S258" s="146"/>
      <c r="T258" s="76"/>
      <c r="AH258" s="4"/>
      <c r="AJ258" s="87"/>
      <c r="AK258" s="87"/>
      <c r="AL258" s="87"/>
      <c r="AM258" s="87"/>
    </row>
    <row r="259" spans="1:39" ht="18" customHeight="1">
      <c r="A259" s="72"/>
      <c r="B259" s="78"/>
      <c r="C259" s="79"/>
      <c r="D259" s="79"/>
      <c r="E259" s="79"/>
      <c r="F259" s="79"/>
      <c r="G259" s="134"/>
      <c r="H259" s="73" t="s">
        <v>17</v>
      </c>
      <c r="I259" s="74"/>
      <c r="J259" s="72"/>
      <c r="K259" s="81"/>
      <c r="L259" s="81"/>
      <c r="M259" s="81"/>
      <c r="N259" s="81"/>
      <c r="O259" s="81"/>
      <c r="P259" s="81"/>
      <c r="Q259" s="81"/>
      <c r="R259" s="81"/>
      <c r="S259" s="147"/>
      <c r="T259" s="76"/>
      <c r="AH259" s="4"/>
      <c r="AJ259" s="87"/>
      <c r="AK259" s="87"/>
      <c r="AL259" s="87"/>
      <c r="AM259" s="87"/>
    </row>
    <row r="260" spans="1:39" ht="18" customHeight="1">
      <c r="A260" s="72" t="s">
        <v>5</v>
      </c>
      <c r="B260" s="135">
        <f>B216</f>
        <v>0</v>
      </c>
      <c r="C260" s="81"/>
      <c r="D260" s="81"/>
      <c r="E260" s="429">
        <f>D216</f>
        <v>0</v>
      </c>
      <c r="F260" s="429"/>
      <c r="G260" s="137"/>
      <c r="H260" s="73" t="s">
        <v>17</v>
      </c>
      <c r="I260" s="74"/>
      <c r="J260" s="277">
        <f>B218</f>
        <v>0</v>
      </c>
      <c r="K260" s="81"/>
      <c r="L260" s="81"/>
      <c r="M260" s="81"/>
      <c r="N260" s="81"/>
      <c r="O260" s="81"/>
      <c r="P260" s="429">
        <f>D218</f>
        <v>0</v>
      </c>
      <c r="Q260" s="429"/>
      <c r="R260" s="140"/>
      <c r="S260" s="138" t="s">
        <v>14</v>
      </c>
      <c r="T260" s="139"/>
      <c r="AH260" s="4"/>
      <c r="AJ260" s="87"/>
      <c r="AK260" s="87"/>
      <c r="AL260" s="87"/>
      <c r="AM260" s="87"/>
    </row>
    <row r="261" spans="1:39" ht="18" customHeight="1">
      <c r="A261" s="72"/>
      <c r="B261" s="80"/>
      <c r="C261" s="81"/>
      <c r="D261" s="81"/>
      <c r="E261" s="81"/>
      <c r="F261" s="81"/>
      <c r="G261" s="137"/>
      <c r="H261" s="73" t="s">
        <v>17</v>
      </c>
      <c r="I261" s="74"/>
      <c r="J261" s="78"/>
      <c r="K261" s="81"/>
      <c r="L261" s="81"/>
      <c r="M261" s="81"/>
      <c r="N261" s="81"/>
      <c r="O261" s="81"/>
      <c r="P261" s="81"/>
      <c r="Q261" s="81"/>
      <c r="R261" s="140"/>
      <c r="S261" s="141"/>
      <c r="T261" s="139"/>
      <c r="AH261" s="4"/>
      <c r="AJ261" s="87"/>
      <c r="AK261" s="87"/>
      <c r="AL261" s="87"/>
      <c r="AM261" s="87"/>
    </row>
    <row r="262" spans="1:39" ht="18" customHeight="1">
      <c r="A262" s="86" t="s">
        <v>10</v>
      </c>
      <c r="B262" s="142"/>
      <c r="C262" s="143"/>
      <c r="D262" s="143"/>
      <c r="E262" s="143"/>
      <c r="F262" s="143"/>
      <c r="G262" s="119"/>
      <c r="H262" s="84" t="s">
        <v>17</v>
      </c>
      <c r="I262" s="85"/>
      <c r="J262" s="144"/>
      <c r="K262" s="103"/>
      <c r="L262" s="103"/>
      <c r="M262" s="103"/>
      <c r="N262" s="103"/>
      <c r="O262" s="103"/>
      <c r="P262" s="103"/>
      <c r="Q262" s="103"/>
      <c r="R262" s="103"/>
      <c r="S262" s="145"/>
      <c r="T262" s="76"/>
      <c r="AH262" s="4"/>
      <c r="AJ262" s="87"/>
      <c r="AK262" s="87"/>
      <c r="AL262" s="87"/>
      <c r="AM262" s="87"/>
    </row>
    <row r="263" spans="1:39" ht="18" customHeight="1">
      <c r="A263" s="72"/>
      <c r="B263" s="130">
        <v>9</v>
      </c>
      <c r="C263" s="131"/>
      <c r="D263" s="131"/>
      <c r="E263" s="131"/>
      <c r="F263" s="131"/>
      <c r="G263" s="113"/>
      <c r="H263" s="69" t="s">
        <v>17</v>
      </c>
      <c r="I263" s="70"/>
      <c r="J263" s="68"/>
      <c r="K263" s="132"/>
      <c r="L263" s="132"/>
      <c r="M263" s="132"/>
      <c r="N263" s="132"/>
      <c r="O263" s="132"/>
      <c r="P263" s="132"/>
      <c r="Q263" s="132"/>
      <c r="R263" s="150"/>
      <c r="S263" s="146"/>
      <c r="T263" s="76"/>
      <c r="AH263" s="4"/>
      <c r="AJ263" s="87"/>
      <c r="AK263" s="87"/>
      <c r="AL263" s="87"/>
      <c r="AM263" s="87"/>
    </row>
    <row r="264" spans="1:39" ht="18" customHeight="1">
      <c r="A264" s="72"/>
      <c r="B264" s="78"/>
      <c r="C264" s="79"/>
      <c r="D264" s="79"/>
      <c r="E264" s="79"/>
      <c r="F264" s="79"/>
      <c r="G264" s="134"/>
      <c r="H264" s="73" t="s">
        <v>17</v>
      </c>
      <c r="I264" s="74"/>
      <c r="J264" s="72"/>
      <c r="K264" s="81"/>
      <c r="L264" s="81"/>
      <c r="M264" s="81"/>
      <c r="N264" s="81"/>
      <c r="O264" s="81"/>
      <c r="P264" s="81"/>
      <c r="Q264" s="81"/>
      <c r="R264" s="126"/>
      <c r="S264" s="147"/>
      <c r="T264" s="76"/>
      <c r="AH264" s="4"/>
      <c r="AJ264" s="87"/>
      <c r="AK264" s="87"/>
      <c r="AL264" s="87"/>
      <c r="AM264" s="87"/>
    </row>
    <row r="265" spans="1:39" ht="18" customHeight="1">
      <c r="A265" s="72" t="s">
        <v>2</v>
      </c>
      <c r="B265" s="135">
        <f>$B210</f>
        <v>0</v>
      </c>
      <c r="C265" s="81"/>
      <c r="D265" s="81"/>
      <c r="E265" s="429">
        <f>D210</f>
        <v>0</v>
      </c>
      <c r="F265" s="429"/>
      <c r="G265" s="137"/>
      <c r="H265" s="73" t="s">
        <v>17</v>
      </c>
      <c r="I265" s="74"/>
      <c r="J265" s="135">
        <f>B218</f>
        <v>0</v>
      </c>
      <c r="K265" s="81"/>
      <c r="L265" s="81"/>
      <c r="M265" s="81"/>
      <c r="N265" s="81"/>
      <c r="O265" s="81"/>
      <c r="P265" s="429">
        <f>D218</f>
        <v>0</v>
      </c>
      <c r="Q265" s="429"/>
      <c r="R265" s="137">
        <v>0</v>
      </c>
      <c r="S265" s="138" t="s">
        <v>14</v>
      </c>
      <c r="T265" s="139"/>
      <c r="AH265" s="4"/>
      <c r="AJ265" s="87"/>
      <c r="AK265" s="87"/>
      <c r="AL265" s="87"/>
      <c r="AM265" s="87"/>
    </row>
    <row r="266" spans="1:39" ht="18" customHeight="1">
      <c r="A266" s="72"/>
      <c r="B266" s="80"/>
      <c r="C266" s="81"/>
      <c r="D266" s="81"/>
      <c r="E266" s="81"/>
      <c r="F266" s="81"/>
      <c r="G266" s="137"/>
      <c r="H266" s="73" t="s">
        <v>17</v>
      </c>
      <c r="I266" s="74"/>
      <c r="J266" s="78"/>
      <c r="K266" s="81"/>
      <c r="L266" s="81"/>
      <c r="M266" s="81"/>
      <c r="N266" s="81"/>
      <c r="O266" s="81"/>
      <c r="P266" s="81"/>
      <c r="Q266" s="81"/>
      <c r="R266" s="137"/>
      <c r="S266" s="141"/>
      <c r="T266" s="139"/>
      <c r="AH266" s="4"/>
      <c r="AJ266" s="87"/>
      <c r="AK266" s="87"/>
      <c r="AL266" s="87"/>
      <c r="AM266" s="87"/>
    </row>
    <row r="267" spans="1:39" ht="18" customHeight="1">
      <c r="A267" s="107" t="s">
        <v>10</v>
      </c>
      <c r="B267" s="142"/>
      <c r="C267" s="143"/>
      <c r="D267" s="143"/>
      <c r="E267" s="143"/>
      <c r="F267" s="143"/>
      <c r="G267" s="119"/>
      <c r="H267" s="84" t="s">
        <v>17</v>
      </c>
      <c r="I267" s="85"/>
      <c r="J267" s="144"/>
      <c r="K267" s="103"/>
      <c r="L267" s="103"/>
      <c r="M267" s="103"/>
      <c r="N267" s="103"/>
      <c r="O267" s="103"/>
      <c r="P267" s="103"/>
      <c r="Q267" s="103"/>
      <c r="R267" s="125"/>
      <c r="S267" s="145"/>
      <c r="T267" s="76"/>
      <c r="AH267" s="4"/>
      <c r="AJ267" s="87"/>
      <c r="AK267" s="87"/>
      <c r="AL267" s="87"/>
      <c r="AM267" s="87"/>
    </row>
    <row r="268" spans="1:39" ht="18" customHeight="1">
      <c r="A268" s="68"/>
      <c r="B268" s="130">
        <v>10</v>
      </c>
      <c r="C268" s="131"/>
      <c r="D268" s="131"/>
      <c r="E268" s="131"/>
      <c r="F268" s="131"/>
      <c r="G268" s="113"/>
      <c r="H268" s="69" t="s">
        <v>17</v>
      </c>
      <c r="I268" s="70"/>
      <c r="J268" s="68"/>
      <c r="K268" s="132"/>
      <c r="L268" s="132"/>
      <c r="M268" s="132"/>
      <c r="N268" s="132"/>
      <c r="O268" s="132"/>
      <c r="P268" s="132"/>
      <c r="Q268" s="132"/>
      <c r="R268" s="150"/>
      <c r="S268" s="146"/>
      <c r="T268" s="76"/>
      <c r="AH268" s="4"/>
      <c r="AJ268" s="87"/>
      <c r="AK268" s="87"/>
      <c r="AL268" s="87"/>
      <c r="AM268" s="87"/>
    </row>
    <row r="269" spans="1:39" ht="18" customHeight="1">
      <c r="A269" s="72"/>
      <c r="B269" s="78"/>
      <c r="C269" s="79"/>
      <c r="D269" s="79"/>
      <c r="E269" s="79"/>
      <c r="F269" s="79"/>
      <c r="G269" s="134"/>
      <c r="H269" s="73" t="s">
        <v>17</v>
      </c>
      <c r="I269" s="74"/>
      <c r="J269" s="72"/>
      <c r="K269" s="81"/>
      <c r="L269" s="81"/>
      <c r="M269" s="81"/>
      <c r="N269" s="81"/>
      <c r="O269" s="81"/>
      <c r="P269" s="81"/>
      <c r="Q269" s="81"/>
      <c r="R269" s="126"/>
      <c r="S269" s="147"/>
      <c r="T269" s="76"/>
      <c r="AH269" s="4"/>
      <c r="AJ269" s="87"/>
      <c r="AK269" s="87"/>
      <c r="AL269" s="87"/>
      <c r="AM269" s="87"/>
    </row>
    <row r="270" spans="1:39" ht="18" customHeight="1">
      <c r="A270" s="72" t="s">
        <v>3</v>
      </c>
      <c r="B270" s="277">
        <f>B212</f>
        <v>0</v>
      </c>
      <c r="C270" s="79"/>
      <c r="D270" s="79"/>
      <c r="E270" s="429">
        <f>D212</f>
        <v>0</v>
      </c>
      <c r="F270" s="429"/>
      <c r="G270" s="137"/>
      <c r="H270" s="73" t="s">
        <v>17</v>
      </c>
      <c r="I270" s="74"/>
      <c r="J270" s="277">
        <f>B214</f>
        <v>0</v>
      </c>
      <c r="K270" s="81"/>
      <c r="L270" s="81"/>
      <c r="M270" s="81"/>
      <c r="N270" s="81"/>
      <c r="O270" s="81"/>
      <c r="P270" s="429">
        <f>D214</f>
        <v>0</v>
      </c>
      <c r="Q270" s="429"/>
      <c r="R270" s="126"/>
      <c r="S270" s="138" t="s">
        <v>4</v>
      </c>
      <c r="T270" s="139"/>
      <c r="AH270" s="4"/>
      <c r="AJ270" s="87"/>
      <c r="AK270" s="87"/>
      <c r="AL270" s="87"/>
      <c r="AM270" s="87"/>
    </row>
    <row r="271" spans="1:39" ht="18" customHeight="1">
      <c r="A271" s="72"/>
      <c r="B271" s="78"/>
      <c r="C271" s="79"/>
      <c r="D271" s="79"/>
      <c r="E271" s="79"/>
      <c r="F271" s="79"/>
      <c r="G271" s="137"/>
      <c r="H271" s="73" t="s">
        <v>17</v>
      </c>
      <c r="I271" s="74"/>
      <c r="J271" s="80"/>
      <c r="K271" s="81"/>
      <c r="L271" s="81"/>
      <c r="M271" s="81"/>
      <c r="N271" s="81"/>
      <c r="O271" s="81"/>
      <c r="P271" s="81"/>
      <c r="Q271" s="81"/>
      <c r="R271" s="137"/>
      <c r="S271" s="151"/>
      <c r="T271" s="139"/>
      <c r="AH271" s="4"/>
      <c r="AJ271" s="87"/>
      <c r="AK271" s="87"/>
      <c r="AL271" s="87"/>
      <c r="AM271" s="87"/>
    </row>
    <row r="272" spans="1:39" ht="18" customHeight="1">
      <c r="A272" s="107" t="s">
        <v>10</v>
      </c>
      <c r="B272" s="142"/>
      <c r="C272" s="143"/>
      <c r="D272" s="143"/>
      <c r="E272" s="143"/>
      <c r="F272" s="143"/>
      <c r="G272" s="119"/>
      <c r="H272" s="84" t="s">
        <v>17</v>
      </c>
      <c r="I272" s="85"/>
      <c r="J272" s="144"/>
      <c r="K272" s="103"/>
      <c r="L272" s="103"/>
      <c r="M272" s="103"/>
      <c r="N272" s="103"/>
      <c r="O272" s="103"/>
      <c r="P272" s="103"/>
      <c r="Q272" s="103"/>
      <c r="R272" s="125"/>
      <c r="S272" s="152"/>
      <c r="T272" s="76"/>
      <c r="AH272" s="4"/>
      <c r="AJ272" s="87"/>
      <c r="AK272" s="87"/>
      <c r="AL272" s="87"/>
      <c r="AM272" s="87"/>
    </row>
  </sheetData>
  <mergeCells count="80">
    <mergeCell ref="E18:F18"/>
    <mergeCell ref="P18:Q18"/>
    <mergeCell ref="E23:F23"/>
    <mergeCell ref="P23:Q23"/>
    <mergeCell ref="E28:F28"/>
    <mergeCell ref="P28:Q28"/>
    <mergeCell ref="E33:F33"/>
    <mergeCell ref="P33:Q33"/>
    <mergeCell ref="E38:F38"/>
    <mergeCell ref="P38:Q38"/>
    <mergeCell ref="E43:F43"/>
    <mergeCell ref="P43:Q43"/>
    <mergeCell ref="E48:F48"/>
    <mergeCell ref="P48:Q48"/>
    <mergeCell ref="E55:F55"/>
    <mergeCell ref="P55:Q55"/>
    <mergeCell ref="E60:F60"/>
    <mergeCell ref="P60:Q60"/>
    <mergeCell ref="E65:F65"/>
    <mergeCell ref="P65:Q65"/>
    <mergeCell ref="E86:F86"/>
    <mergeCell ref="P86:Q86"/>
    <mergeCell ref="E91:F91"/>
    <mergeCell ref="P91:Q91"/>
    <mergeCell ref="E96:F96"/>
    <mergeCell ref="P96:Q96"/>
    <mergeCell ref="E101:F101"/>
    <mergeCell ref="P101:Q101"/>
    <mergeCell ref="E106:F106"/>
    <mergeCell ref="P106:Q106"/>
    <mergeCell ref="E111:F111"/>
    <mergeCell ref="P111:Q111"/>
    <mergeCell ref="E116:F116"/>
    <mergeCell ref="P116:Q116"/>
    <mergeCell ref="E123:F123"/>
    <mergeCell ref="P123:Q123"/>
    <mergeCell ref="E128:F128"/>
    <mergeCell ref="P128:Q128"/>
    <mergeCell ref="E133:F133"/>
    <mergeCell ref="P133:Q133"/>
    <mergeCell ref="E155:F155"/>
    <mergeCell ref="P155:Q155"/>
    <mergeCell ref="E160:F160"/>
    <mergeCell ref="P160:Q160"/>
    <mergeCell ref="E165:F165"/>
    <mergeCell ref="P165:Q165"/>
    <mergeCell ref="E170:F170"/>
    <mergeCell ref="P170:Q170"/>
    <mergeCell ref="E175:F175"/>
    <mergeCell ref="P175:Q175"/>
    <mergeCell ref="E180:F180"/>
    <mergeCell ref="P180:Q180"/>
    <mergeCell ref="E185:F185"/>
    <mergeCell ref="P185:Q185"/>
    <mergeCell ref="E192:F192"/>
    <mergeCell ref="P192:Q192"/>
    <mergeCell ref="E197:F197"/>
    <mergeCell ref="P197:Q197"/>
    <mergeCell ref="E202:F202"/>
    <mergeCell ref="P202:Q202"/>
    <mergeCell ref="E223:F223"/>
    <mergeCell ref="P223:Q223"/>
    <mergeCell ref="E228:F228"/>
    <mergeCell ref="P228:Q228"/>
    <mergeCell ref="E233:F233"/>
    <mergeCell ref="P233:Q233"/>
    <mergeCell ref="E238:F238"/>
    <mergeCell ref="P238:Q238"/>
    <mergeCell ref="E243:F243"/>
    <mergeCell ref="P243:Q243"/>
    <mergeCell ref="E248:F248"/>
    <mergeCell ref="P248:Q248"/>
    <mergeCell ref="E270:F270"/>
    <mergeCell ref="P270:Q270"/>
    <mergeCell ref="E253:F253"/>
    <mergeCell ref="P253:Q253"/>
    <mergeCell ref="E260:F260"/>
    <mergeCell ref="P260:Q260"/>
    <mergeCell ref="E265:F265"/>
    <mergeCell ref="P265:Q265"/>
  </mergeCells>
  <phoneticPr fontId="23" type="noConversion"/>
  <printOptions horizontalCentered="1"/>
  <pageMargins left="0.5" right="0.5" top="1" bottom="0.5" header="0.5" footer="0.5"/>
  <pageSetup scale="93" fitToHeight="0" orientation="portrait" horizontalDpi="4294967292" verticalDpi="4294967292"/>
  <headerFooter>
    <oddHeader>&amp;C&amp;"Geneva,Bold"&amp;14 &amp;K0000002015 Georgia Games</oddHeader>
  </headerFooter>
  <rowBreaks count="7" manualBreakCount="7">
    <brk id="51" max="16383" man="1"/>
    <brk id="82" max="16383" man="1"/>
    <brk id="119" max="16383" man="1"/>
    <brk id="151" max="16383" man="1"/>
    <brk id="188" max="16383" man="1"/>
    <brk id="219" max="16383" man="1"/>
    <brk id="256" max="16383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52"/>
  <sheetViews>
    <sheetView showGridLines="0" showZeros="0" topLeftCell="A7" zoomScale="125" workbookViewId="0">
      <selection activeCell="G202" sqref="G199:H202"/>
    </sheetView>
  </sheetViews>
  <sheetFormatPr baseColWidth="10" defaultColWidth="11.42578125" defaultRowHeight="15" x14ac:dyDescent="0"/>
  <cols>
    <col min="1" max="1" width="3" style="1" customWidth="1"/>
    <col min="2" max="2" width="13" style="1" customWidth="1"/>
    <col min="3" max="3" width="3.85546875" style="1" customWidth="1"/>
    <col min="4" max="4" width="5" style="1" customWidth="1"/>
    <col min="5" max="19" width="3.5703125" style="1" customWidth="1"/>
    <col min="20" max="29" width="2" style="1" hidden="1" customWidth="1"/>
    <col min="30" max="34" width="3.7109375" style="1" customWidth="1"/>
    <col min="35" max="35" width="15" style="1" customWidth="1"/>
    <col min="36" max="36" width="4.28515625" style="1" customWidth="1"/>
    <col min="37" max="37" width="6.140625" style="1" customWidth="1"/>
    <col min="38" max="38" width="3" style="1" customWidth="1"/>
    <col min="39" max="44" width="4.28515625" style="66" customWidth="1"/>
    <col min="45" max="45" width="3.7109375" style="1" customWidth="1"/>
    <col min="46" max="46" width="3.42578125" style="1" customWidth="1"/>
    <col min="47" max="16384" width="11.42578125" style="1"/>
  </cols>
  <sheetData>
    <row r="1" spans="1:38" ht="23" customHeight="1">
      <c r="B1" s="121" t="s">
        <v>16</v>
      </c>
      <c r="C1" s="153"/>
      <c r="D1" s="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430" t="str">
        <f>[21]Results!$AJ$1</f>
        <v>Date</v>
      </c>
      <c r="AF1" s="430"/>
      <c r="AG1" s="430"/>
    </row>
    <row r="2" spans="1:38">
      <c r="B2" s="154"/>
      <c r="C2" s="154"/>
      <c r="D2" s="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s="66" customFormat="1">
      <c r="A3" s="1"/>
      <c r="B3" s="5" t="s">
        <v>1</v>
      </c>
      <c r="C3" s="5"/>
      <c r="D3" s="7">
        <v>1</v>
      </c>
      <c r="E3" s="65"/>
      <c r="F3" s="66" t="s">
        <v>2</v>
      </c>
      <c r="G3" s="65"/>
      <c r="H3" s="65"/>
      <c r="I3" s="66" t="s">
        <v>3</v>
      </c>
      <c r="J3" s="155"/>
      <c r="K3" s="65"/>
      <c r="L3" s="66" t="s">
        <v>4</v>
      </c>
      <c r="M3" s="155"/>
      <c r="N3" s="65"/>
      <c r="O3" s="66" t="s">
        <v>5</v>
      </c>
      <c r="P3" s="155" t="s">
        <v>10</v>
      </c>
      <c r="Q3" s="155"/>
      <c r="R3" s="99" t="s">
        <v>14</v>
      </c>
      <c r="S3" s="155" t="s">
        <v>10</v>
      </c>
      <c r="T3" s="8" t="s">
        <v>2</v>
      </c>
      <c r="U3" s="156"/>
      <c r="V3" s="8" t="s">
        <v>3</v>
      </c>
      <c r="W3" s="156"/>
      <c r="X3" s="8" t="s">
        <v>4</v>
      </c>
      <c r="Y3" s="156"/>
      <c r="Z3" s="8" t="s">
        <v>5</v>
      </c>
      <c r="AA3" s="156"/>
      <c r="AB3" s="8" t="s">
        <v>14</v>
      </c>
      <c r="AC3" s="156"/>
      <c r="AD3" s="64" t="s">
        <v>6</v>
      </c>
      <c r="AE3" s="157" t="s">
        <v>7</v>
      </c>
      <c r="AF3" s="158" t="s">
        <v>8</v>
      </c>
      <c r="AG3" s="64" t="s">
        <v>15</v>
      </c>
      <c r="AH3" s="99"/>
      <c r="AI3" s="99"/>
      <c r="AJ3" s="99"/>
      <c r="AK3" s="1"/>
      <c r="AL3" s="1"/>
    </row>
    <row r="4" spans="1:38" s="66" customFormat="1" ht="17" customHeight="1">
      <c r="A4" s="1"/>
      <c r="B4" s="47"/>
      <c r="C4" s="25"/>
      <c r="D4" s="106"/>
      <c r="E4" s="159"/>
      <c r="F4" s="160"/>
      <c r="G4" s="160"/>
      <c r="H4" s="19"/>
      <c r="I4" s="20"/>
      <c r="J4" s="21"/>
      <c r="K4" s="19"/>
      <c r="L4" s="20"/>
      <c r="M4" s="21"/>
      <c r="N4" s="19"/>
      <c r="O4" s="20"/>
      <c r="P4" s="21"/>
      <c r="Q4" s="19"/>
      <c r="R4" s="20"/>
      <c r="S4" s="21"/>
      <c r="T4" s="23"/>
      <c r="U4" s="24"/>
      <c r="V4" s="25"/>
      <c r="W4" s="26"/>
      <c r="X4" s="25"/>
      <c r="Y4" s="26"/>
      <c r="Z4" s="25"/>
      <c r="AA4" s="26"/>
      <c r="AB4" s="25"/>
      <c r="AC4" s="26"/>
      <c r="AD4" s="27"/>
      <c r="AE4" s="47"/>
      <c r="AF4" s="45"/>
      <c r="AG4" s="161"/>
      <c r="AH4" s="97"/>
      <c r="AI4" s="97">
        <f t="shared" ref="AI4:AI13" si="0">B4</f>
        <v>0</v>
      </c>
      <c r="AJ4" s="97"/>
      <c r="AK4" s="97">
        <f t="shared" ref="AK4:AK13" si="1">D4</f>
        <v>0</v>
      </c>
      <c r="AL4" s="97"/>
    </row>
    <row r="5" spans="1:38" s="66" customFormat="1" ht="17" customHeight="1">
      <c r="A5" s="30" t="s">
        <v>2</v>
      </c>
      <c r="B5" s="162"/>
      <c r="C5" s="94"/>
      <c r="D5" s="95"/>
      <c r="E5" s="163"/>
      <c r="F5" s="164"/>
      <c r="G5" s="164"/>
      <c r="H5" s="36"/>
      <c r="I5" s="37"/>
      <c r="J5" s="37"/>
      <c r="K5" s="36"/>
      <c r="L5" s="37"/>
      <c r="M5" s="37"/>
      <c r="N5" s="36"/>
      <c r="O5" s="37"/>
      <c r="P5" s="37"/>
      <c r="Q5" s="36"/>
      <c r="R5" s="37"/>
      <c r="S5" s="37"/>
      <c r="T5" s="39"/>
      <c r="U5" s="40"/>
      <c r="V5" s="41"/>
      <c r="W5" s="30"/>
      <c r="X5" s="41"/>
      <c r="Y5" s="30"/>
      <c r="Z5" s="41"/>
      <c r="AA5" s="30"/>
      <c r="AB5" s="41"/>
      <c r="AC5" s="30"/>
      <c r="AD5" s="42"/>
      <c r="AE5" s="51"/>
      <c r="AF5" s="30"/>
      <c r="AG5" s="62"/>
      <c r="AH5" s="97"/>
      <c r="AI5" s="97">
        <f t="shared" si="0"/>
        <v>0</v>
      </c>
      <c r="AJ5" s="97"/>
      <c r="AK5" s="97">
        <f t="shared" si="1"/>
        <v>0</v>
      </c>
      <c r="AL5" s="97"/>
    </row>
    <row r="6" spans="1:38" s="66" customFormat="1" ht="17" customHeight="1">
      <c r="A6" s="45"/>
      <c r="B6" s="47"/>
      <c r="C6" s="25"/>
      <c r="D6" s="106"/>
      <c r="E6" s="19"/>
      <c r="F6" s="20"/>
      <c r="G6" s="46"/>
      <c r="H6" s="159"/>
      <c r="I6" s="160"/>
      <c r="J6" s="160"/>
      <c r="K6" s="19"/>
      <c r="L6" s="20"/>
      <c r="M6" s="21"/>
      <c r="N6" s="19"/>
      <c r="O6" s="20"/>
      <c r="P6" s="21"/>
      <c r="Q6" s="19"/>
      <c r="R6" s="20"/>
      <c r="S6" s="21"/>
      <c r="T6" s="47"/>
      <c r="U6" s="26"/>
      <c r="V6" s="23"/>
      <c r="W6" s="24"/>
      <c r="X6" s="25"/>
      <c r="Y6" s="26"/>
      <c r="Z6" s="25"/>
      <c r="AA6" s="26"/>
      <c r="AB6" s="25"/>
      <c r="AC6" s="26"/>
      <c r="AD6" s="27"/>
      <c r="AE6" s="127"/>
      <c r="AF6" s="45"/>
      <c r="AG6" s="26"/>
      <c r="AH6" s="97"/>
      <c r="AI6" s="97">
        <f t="shared" si="0"/>
        <v>0</v>
      </c>
      <c r="AJ6" s="97"/>
      <c r="AK6" s="97">
        <f t="shared" si="1"/>
        <v>0</v>
      </c>
      <c r="AL6" s="97"/>
    </row>
    <row r="7" spans="1:38" s="66" customFormat="1" ht="17" customHeight="1">
      <c r="A7" s="30" t="s">
        <v>3</v>
      </c>
      <c r="B7" s="162"/>
      <c r="C7" s="94"/>
      <c r="D7" s="95"/>
      <c r="E7" s="49"/>
      <c r="F7" s="50"/>
      <c r="G7" s="26"/>
      <c r="H7" s="163"/>
      <c r="I7" s="164"/>
      <c r="J7" s="164"/>
      <c r="K7" s="36"/>
      <c r="L7" s="37"/>
      <c r="M7" s="37"/>
      <c r="N7" s="36"/>
      <c r="O7" s="37"/>
      <c r="P7" s="37"/>
      <c r="Q7" s="36"/>
      <c r="R7" s="37"/>
      <c r="S7" s="37"/>
      <c r="T7" s="51"/>
      <c r="U7" s="30"/>
      <c r="V7" s="39"/>
      <c r="W7" s="40"/>
      <c r="X7" s="41"/>
      <c r="Y7" s="30"/>
      <c r="Z7" s="41"/>
      <c r="AA7" s="30"/>
      <c r="AB7" s="41"/>
      <c r="AC7" s="30"/>
      <c r="AD7" s="42"/>
      <c r="AE7" s="51"/>
      <c r="AF7" s="30"/>
      <c r="AG7" s="165"/>
      <c r="AH7" s="97"/>
      <c r="AI7" s="97">
        <f t="shared" si="0"/>
        <v>0</v>
      </c>
      <c r="AJ7" s="97"/>
      <c r="AK7" s="97">
        <f t="shared" si="1"/>
        <v>0</v>
      </c>
      <c r="AL7" s="97"/>
    </row>
    <row r="8" spans="1:38" s="66" customFormat="1" ht="17" customHeight="1">
      <c r="A8" s="45"/>
      <c r="B8" s="47"/>
      <c r="C8" s="25"/>
      <c r="D8" s="106"/>
      <c r="E8" s="19"/>
      <c r="F8" s="20"/>
      <c r="G8" s="46"/>
      <c r="H8" s="19"/>
      <c r="I8" s="20"/>
      <c r="J8" s="46"/>
      <c r="K8" s="159"/>
      <c r="L8" s="160"/>
      <c r="M8" s="160"/>
      <c r="N8" s="19"/>
      <c r="O8" s="20"/>
      <c r="P8" s="21"/>
      <c r="Q8" s="19"/>
      <c r="R8" s="20"/>
      <c r="S8" s="21"/>
      <c r="T8" s="47"/>
      <c r="U8" s="26"/>
      <c r="V8" s="25"/>
      <c r="W8" s="26"/>
      <c r="X8" s="23"/>
      <c r="Y8" s="24"/>
      <c r="Z8" s="25"/>
      <c r="AA8" s="26"/>
      <c r="AB8" s="25"/>
      <c r="AC8" s="26"/>
      <c r="AD8" s="27"/>
      <c r="AE8" s="49"/>
      <c r="AF8" s="26"/>
      <c r="AG8" s="26"/>
      <c r="AH8" s="97"/>
      <c r="AI8" s="97">
        <f t="shared" si="0"/>
        <v>0</v>
      </c>
      <c r="AJ8" s="97"/>
      <c r="AK8" s="97">
        <f t="shared" si="1"/>
        <v>0</v>
      </c>
      <c r="AL8" s="97"/>
    </row>
    <row r="9" spans="1:38" s="66" customFormat="1" ht="17" customHeight="1">
      <c r="A9" s="30" t="s">
        <v>4</v>
      </c>
      <c r="B9" s="162"/>
      <c r="C9" s="94"/>
      <c r="D9" s="95"/>
      <c r="E9" s="49"/>
      <c r="F9" s="50"/>
      <c r="G9" s="26"/>
      <c r="H9" s="49"/>
      <c r="I9" s="50"/>
      <c r="J9" s="26"/>
      <c r="K9" s="163"/>
      <c r="L9" s="164"/>
      <c r="M9" s="164"/>
      <c r="N9" s="36"/>
      <c r="O9" s="37"/>
      <c r="P9" s="37"/>
      <c r="Q9" s="36"/>
      <c r="R9" s="37"/>
      <c r="S9" s="37"/>
      <c r="T9" s="51"/>
      <c r="U9" s="30"/>
      <c r="V9" s="41"/>
      <c r="W9" s="30"/>
      <c r="X9" s="39"/>
      <c r="Y9" s="40"/>
      <c r="Z9" s="41"/>
      <c r="AA9" s="30"/>
      <c r="AB9" s="41"/>
      <c r="AC9" s="30"/>
      <c r="AD9" s="42"/>
      <c r="AE9" s="166"/>
      <c r="AF9" s="167"/>
      <c r="AG9" s="165"/>
      <c r="AH9" s="97"/>
      <c r="AI9" s="97">
        <f t="shared" si="0"/>
        <v>0</v>
      </c>
      <c r="AJ9" s="97"/>
      <c r="AK9" s="97">
        <f t="shared" si="1"/>
        <v>0</v>
      </c>
      <c r="AL9" s="97"/>
    </row>
    <row r="10" spans="1:38" s="66" customFormat="1" ht="17" customHeight="1">
      <c r="A10" s="45"/>
      <c r="B10" s="47"/>
      <c r="C10" s="25"/>
      <c r="D10" s="106"/>
      <c r="E10" s="19"/>
      <c r="F10" s="20"/>
      <c r="G10" s="52"/>
      <c r="H10" s="19"/>
      <c r="I10" s="20"/>
      <c r="J10" s="46"/>
      <c r="K10" s="19"/>
      <c r="L10" s="20"/>
      <c r="M10" s="46"/>
      <c r="N10" s="159"/>
      <c r="O10" s="160"/>
      <c r="P10" s="160"/>
      <c r="Q10" s="19"/>
      <c r="R10" s="20"/>
      <c r="S10" s="21"/>
      <c r="T10" s="47"/>
      <c r="U10" s="26"/>
      <c r="V10" s="25"/>
      <c r="W10" s="26"/>
      <c r="X10" s="25"/>
      <c r="Y10" s="26"/>
      <c r="Z10" s="23"/>
      <c r="AA10" s="24"/>
      <c r="AB10" s="25"/>
      <c r="AC10" s="26"/>
      <c r="AD10" s="27"/>
      <c r="AE10" s="49"/>
      <c r="AF10" s="26"/>
      <c r="AG10" s="26"/>
      <c r="AH10" s="97"/>
      <c r="AI10" s="97">
        <f t="shared" si="0"/>
        <v>0</v>
      </c>
      <c r="AJ10" s="97"/>
      <c r="AK10" s="97">
        <f t="shared" si="1"/>
        <v>0</v>
      </c>
      <c r="AL10" s="97"/>
    </row>
    <row r="11" spans="1:38" s="66" customFormat="1" ht="17" customHeight="1">
      <c r="A11" s="30" t="s">
        <v>5</v>
      </c>
      <c r="B11" s="162"/>
      <c r="C11" s="94"/>
      <c r="D11" s="95"/>
      <c r="E11" s="58"/>
      <c r="F11" s="59"/>
      <c r="G11" s="60"/>
      <c r="H11" s="49"/>
      <c r="I11" s="50"/>
      <c r="J11" s="26"/>
      <c r="K11" s="49"/>
      <c r="L11" s="50"/>
      <c r="M11" s="26"/>
      <c r="N11" s="163"/>
      <c r="O11" s="164"/>
      <c r="P11" s="164"/>
      <c r="Q11" s="36"/>
      <c r="R11" s="37"/>
      <c r="S11" s="37"/>
      <c r="T11" s="51"/>
      <c r="U11" s="30"/>
      <c r="V11" s="41"/>
      <c r="W11" s="30"/>
      <c r="X11" s="41"/>
      <c r="Y11" s="30"/>
      <c r="Z11" s="39"/>
      <c r="AA11" s="40"/>
      <c r="AB11" s="41"/>
      <c r="AC11" s="30"/>
      <c r="AD11" s="42"/>
      <c r="AE11" s="166"/>
      <c r="AF11" s="167"/>
      <c r="AG11" s="165"/>
      <c r="AH11" s="97"/>
      <c r="AI11" s="97">
        <f t="shared" si="0"/>
        <v>0</v>
      </c>
      <c r="AJ11" s="97"/>
      <c r="AK11" s="97">
        <f t="shared" si="1"/>
        <v>0</v>
      </c>
      <c r="AL11" s="97"/>
    </row>
    <row r="12" spans="1:38" s="66" customFormat="1" ht="17" customHeight="1">
      <c r="A12" s="45"/>
      <c r="B12" s="47"/>
      <c r="C12" s="25"/>
      <c r="D12" s="106"/>
      <c r="E12" s="19"/>
      <c r="F12" s="20"/>
      <c r="G12" s="46"/>
      <c r="H12" s="19"/>
      <c r="I12" s="20"/>
      <c r="J12" s="52"/>
      <c r="K12" s="19"/>
      <c r="L12" s="20"/>
      <c r="M12" s="46"/>
      <c r="N12" s="19"/>
      <c r="O12" s="20"/>
      <c r="P12" s="46"/>
      <c r="Q12" s="159"/>
      <c r="R12" s="160"/>
      <c r="S12" s="160"/>
      <c r="T12" s="47"/>
      <c r="U12" s="26"/>
      <c r="V12" s="25"/>
      <c r="W12" s="26"/>
      <c r="X12" s="25"/>
      <c r="Y12" s="26"/>
      <c r="Z12" s="25"/>
      <c r="AA12" s="26"/>
      <c r="AB12" s="23"/>
      <c r="AC12" s="24"/>
      <c r="AD12" s="27"/>
      <c r="AE12" s="49"/>
      <c r="AF12" s="26"/>
      <c r="AG12" s="26"/>
      <c r="AH12" s="97"/>
      <c r="AI12" s="97">
        <f t="shared" si="0"/>
        <v>0</v>
      </c>
      <c r="AJ12" s="97"/>
      <c r="AK12" s="97">
        <f t="shared" si="1"/>
        <v>0</v>
      </c>
      <c r="AL12" s="97"/>
    </row>
    <row r="13" spans="1:38" s="66" customFormat="1" ht="17" customHeight="1">
      <c r="A13" s="30" t="s">
        <v>14</v>
      </c>
      <c r="B13" s="162"/>
      <c r="C13" s="94"/>
      <c r="D13" s="95"/>
      <c r="E13" s="61"/>
      <c r="F13" s="59"/>
      <c r="G13" s="62"/>
      <c r="H13" s="58"/>
      <c r="I13" s="59"/>
      <c r="J13" s="60"/>
      <c r="K13" s="61"/>
      <c r="L13" s="59"/>
      <c r="M13" s="62"/>
      <c r="N13" s="61"/>
      <c r="O13" s="59"/>
      <c r="P13" s="62"/>
      <c r="Q13" s="163"/>
      <c r="R13" s="164"/>
      <c r="S13" s="164"/>
      <c r="T13" s="51"/>
      <c r="U13" s="30"/>
      <c r="V13" s="41"/>
      <c r="W13" s="30"/>
      <c r="X13" s="41"/>
      <c r="Y13" s="30"/>
      <c r="Z13" s="41"/>
      <c r="AA13" s="30"/>
      <c r="AB13" s="39"/>
      <c r="AC13" s="40"/>
      <c r="AD13" s="42"/>
      <c r="AE13" s="166"/>
      <c r="AF13" s="167"/>
      <c r="AG13" s="165"/>
      <c r="AH13" s="97"/>
      <c r="AI13" s="97">
        <f t="shared" si="0"/>
        <v>0</v>
      </c>
      <c r="AJ13" s="97"/>
      <c r="AK13" s="97">
        <f t="shared" si="1"/>
        <v>0</v>
      </c>
      <c r="AL13" s="97"/>
    </row>
    <row r="15" spans="1:38" s="66" customFormat="1">
      <c r="A15" s="1"/>
      <c r="B15" s="154"/>
      <c r="C15" s="154"/>
      <c r="D15" s="7"/>
      <c r="AH15" s="1"/>
      <c r="AI15" s="1"/>
      <c r="AJ15" s="1"/>
      <c r="AK15" s="1"/>
      <c r="AL15" s="1"/>
    </row>
    <row r="16" spans="1:38" s="66" customFormat="1">
      <c r="A16" s="1"/>
      <c r="B16" s="5" t="s">
        <v>1</v>
      </c>
      <c r="C16" s="5"/>
      <c r="D16" s="7">
        <v>2</v>
      </c>
      <c r="E16" s="65"/>
      <c r="F16" s="66" t="s">
        <v>2</v>
      </c>
      <c r="G16" s="65"/>
      <c r="H16" s="65"/>
      <c r="I16" s="66" t="s">
        <v>3</v>
      </c>
      <c r="J16" s="155"/>
      <c r="K16" s="65"/>
      <c r="L16" s="66" t="s">
        <v>4</v>
      </c>
      <c r="M16" s="155"/>
      <c r="N16" s="65"/>
      <c r="O16" s="66" t="s">
        <v>5</v>
      </c>
      <c r="P16" s="155" t="s">
        <v>10</v>
      </c>
      <c r="Q16" s="155"/>
      <c r="R16" s="99" t="s">
        <v>14</v>
      </c>
      <c r="S16" s="155" t="s">
        <v>10</v>
      </c>
      <c r="T16" s="8" t="s">
        <v>2</v>
      </c>
      <c r="U16" s="156"/>
      <c r="V16" s="8" t="s">
        <v>3</v>
      </c>
      <c r="W16" s="156"/>
      <c r="X16" s="8" t="s">
        <v>4</v>
      </c>
      <c r="Y16" s="156"/>
      <c r="Z16" s="8" t="s">
        <v>5</v>
      </c>
      <c r="AA16" s="156"/>
      <c r="AB16" s="8" t="s">
        <v>14</v>
      </c>
      <c r="AC16" s="156"/>
      <c r="AD16" s="64" t="s">
        <v>6</v>
      </c>
      <c r="AE16" s="157" t="s">
        <v>7</v>
      </c>
      <c r="AF16" s="158" t="s">
        <v>8</v>
      </c>
      <c r="AG16" s="64" t="s">
        <v>15</v>
      </c>
      <c r="AH16" s="99"/>
      <c r="AI16" s="99"/>
      <c r="AJ16" s="99"/>
      <c r="AK16" s="1"/>
      <c r="AL16" s="1"/>
    </row>
    <row r="17" spans="1:38" s="66" customFormat="1" ht="17" customHeight="1">
      <c r="A17" s="1"/>
      <c r="B17" s="47"/>
      <c r="C17" s="25"/>
      <c r="D17" s="106"/>
      <c r="E17" s="159"/>
      <c r="F17" s="160"/>
      <c r="G17" s="160"/>
      <c r="H17" s="19"/>
      <c r="I17" s="20"/>
      <c r="J17" s="21"/>
      <c r="K17" s="19"/>
      <c r="L17" s="20"/>
      <c r="M17" s="21"/>
      <c r="N17" s="19"/>
      <c r="O17" s="20"/>
      <c r="P17" s="21"/>
      <c r="Q17" s="19"/>
      <c r="R17" s="20"/>
      <c r="S17" s="21"/>
      <c r="T17" s="23"/>
      <c r="U17" s="24"/>
      <c r="V17" s="25"/>
      <c r="W17" s="26"/>
      <c r="X17" s="25"/>
      <c r="Y17" s="26"/>
      <c r="Z17" s="25"/>
      <c r="AA17" s="26"/>
      <c r="AB17" s="25"/>
      <c r="AC17" s="26"/>
      <c r="AD17" s="27"/>
      <c r="AE17" s="47"/>
      <c r="AF17" s="45"/>
      <c r="AG17" s="161"/>
      <c r="AH17" s="97"/>
      <c r="AI17" s="97">
        <f t="shared" ref="AI17:AI26" si="2">B17</f>
        <v>0</v>
      </c>
      <c r="AJ17" s="97"/>
      <c r="AK17" s="97">
        <f t="shared" ref="AK17:AK26" si="3">D17</f>
        <v>0</v>
      </c>
      <c r="AL17" s="97"/>
    </row>
    <row r="18" spans="1:38" s="66" customFormat="1" ht="17" customHeight="1">
      <c r="A18" s="30" t="s">
        <v>2</v>
      </c>
      <c r="B18" s="162"/>
      <c r="C18" s="94"/>
      <c r="D18" s="95"/>
      <c r="E18" s="163"/>
      <c r="F18" s="164"/>
      <c r="G18" s="164"/>
      <c r="H18" s="36"/>
      <c r="I18" s="37"/>
      <c r="J18" s="37"/>
      <c r="K18" s="36"/>
      <c r="L18" s="37"/>
      <c r="M18" s="37"/>
      <c r="N18" s="36"/>
      <c r="O18" s="37"/>
      <c r="P18" s="37"/>
      <c r="Q18" s="36"/>
      <c r="R18" s="37"/>
      <c r="S18" s="37"/>
      <c r="T18" s="39"/>
      <c r="U18" s="40"/>
      <c r="V18" s="41"/>
      <c r="W18" s="30"/>
      <c r="X18" s="41"/>
      <c r="Y18" s="30"/>
      <c r="Z18" s="41"/>
      <c r="AA18" s="30"/>
      <c r="AB18" s="41"/>
      <c r="AC18" s="30"/>
      <c r="AD18" s="42"/>
      <c r="AE18" s="51"/>
      <c r="AF18" s="30"/>
      <c r="AG18" s="62"/>
      <c r="AH18" s="97"/>
      <c r="AI18" s="97">
        <f t="shared" si="2"/>
        <v>0</v>
      </c>
      <c r="AJ18" s="97"/>
      <c r="AK18" s="97">
        <f t="shared" si="3"/>
        <v>0</v>
      </c>
      <c r="AL18" s="97"/>
    </row>
    <row r="19" spans="1:38" s="66" customFormat="1" ht="17" customHeight="1">
      <c r="A19" s="45"/>
      <c r="B19" s="47"/>
      <c r="C19" s="25"/>
      <c r="D19" s="106"/>
      <c r="E19" s="19"/>
      <c r="F19" s="20"/>
      <c r="G19" s="46"/>
      <c r="H19" s="159"/>
      <c r="I19" s="160"/>
      <c r="J19" s="160"/>
      <c r="K19" s="19"/>
      <c r="L19" s="20"/>
      <c r="M19" s="21"/>
      <c r="N19" s="19"/>
      <c r="O19" s="20"/>
      <c r="P19" s="21"/>
      <c r="Q19" s="19"/>
      <c r="R19" s="20"/>
      <c r="S19" s="21"/>
      <c r="T19" s="47"/>
      <c r="U19" s="26"/>
      <c r="V19" s="23"/>
      <c r="W19" s="24"/>
      <c r="X19" s="25"/>
      <c r="Y19" s="26"/>
      <c r="Z19" s="25"/>
      <c r="AA19" s="26"/>
      <c r="AB19" s="25"/>
      <c r="AC19" s="26"/>
      <c r="AD19" s="27"/>
      <c r="AE19" s="127"/>
      <c r="AF19" s="45"/>
      <c r="AG19" s="26"/>
      <c r="AH19" s="97"/>
      <c r="AI19" s="97">
        <f t="shared" si="2"/>
        <v>0</v>
      </c>
      <c r="AJ19" s="97"/>
      <c r="AK19" s="97">
        <f t="shared" si="3"/>
        <v>0</v>
      </c>
      <c r="AL19" s="97"/>
    </row>
    <row r="20" spans="1:38" s="66" customFormat="1" ht="17" customHeight="1">
      <c r="A20" s="30" t="s">
        <v>3</v>
      </c>
      <c r="B20" s="162"/>
      <c r="C20" s="94"/>
      <c r="D20" s="95"/>
      <c r="E20" s="49"/>
      <c r="F20" s="50"/>
      <c r="G20" s="26"/>
      <c r="H20" s="163"/>
      <c r="I20" s="164"/>
      <c r="J20" s="164"/>
      <c r="K20" s="36"/>
      <c r="L20" s="37"/>
      <c r="M20" s="37"/>
      <c r="N20" s="36"/>
      <c r="O20" s="37"/>
      <c r="P20" s="37"/>
      <c r="Q20" s="36"/>
      <c r="R20" s="37"/>
      <c r="S20" s="37"/>
      <c r="T20" s="51"/>
      <c r="U20" s="30"/>
      <c r="V20" s="39"/>
      <c r="W20" s="40"/>
      <c r="X20" s="41"/>
      <c r="Y20" s="30"/>
      <c r="Z20" s="41"/>
      <c r="AA20" s="30"/>
      <c r="AB20" s="41"/>
      <c r="AC20" s="30"/>
      <c r="AD20" s="42"/>
      <c r="AE20" s="51"/>
      <c r="AF20" s="30"/>
      <c r="AG20" s="165"/>
      <c r="AH20" s="97"/>
      <c r="AI20" s="97">
        <f t="shared" si="2"/>
        <v>0</v>
      </c>
      <c r="AJ20" s="97"/>
      <c r="AK20" s="97">
        <f t="shared" si="3"/>
        <v>0</v>
      </c>
      <c r="AL20" s="97"/>
    </row>
    <row r="21" spans="1:38" s="66" customFormat="1" ht="17" customHeight="1">
      <c r="A21" s="45"/>
      <c r="B21" s="47"/>
      <c r="C21" s="25"/>
      <c r="D21" s="106"/>
      <c r="E21" s="19"/>
      <c r="F21" s="20"/>
      <c r="G21" s="46"/>
      <c r="H21" s="19"/>
      <c r="I21" s="20"/>
      <c r="J21" s="46"/>
      <c r="K21" s="159"/>
      <c r="L21" s="160"/>
      <c r="M21" s="160"/>
      <c r="N21" s="19"/>
      <c r="O21" s="20"/>
      <c r="P21" s="21"/>
      <c r="Q21" s="19"/>
      <c r="R21" s="20"/>
      <c r="S21" s="21"/>
      <c r="T21" s="47"/>
      <c r="U21" s="26"/>
      <c r="V21" s="25"/>
      <c r="W21" s="26"/>
      <c r="X21" s="23"/>
      <c r="Y21" s="24"/>
      <c r="Z21" s="25"/>
      <c r="AA21" s="26"/>
      <c r="AB21" s="25"/>
      <c r="AC21" s="26"/>
      <c r="AD21" s="27"/>
      <c r="AE21" s="127"/>
      <c r="AF21" s="45"/>
      <c r="AG21" s="26"/>
      <c r="AH21" s="97"/>
      <c r="AI21" s="97">
        <f t="shared" si="2"/>
        <v>0</v>
      </c>
      <c r="AJ21" s="97"/>
      <c r="AK21" s="97">
        <f t="shared" si="3"/>
        <v>0</v>
      </c>
      <c r="AL21" s="97"/>
    </row>
    <row r="22" spans="1:38" s="66" customFormat="1" ht="17" customHeight="1">
      <c r="A22" s="30" t="s">
        <v>4</v>
      </c>
      <c r="B22" s="162"/>
      <c r="C22" s="94"/>
      <c r="D22" s="95"/>
      <c r="E22" s="49"/>
      <c r="F22" s="50"/>
      <c r="G22" s="26"/>
      <c r="H22" s="49"/>
      <c r="I22" s="50"/>
      <c r="J22" s="26"/>
      <c r="K22" s="163"/>
      <c r="L22" s="164"/>
      <c r="M22" s="164"/>
      <c r="N22" s="36"/>
      <c r="O22" s="37"/>
      <c r="P22" s="37"/>
      <c r="Q22" s="36"/>
      <c r="R22" s="37"/>
      <c r="S22" s="37"/>
      <c r="T22" s="51"/>
      <c r="U22" s="30"/>
      <c r="V22" s="41"/>
      <c r="W22" s="30"/>
      <c r="X22" s="39"/>
      <c r="Y22" s="40"/>
      <c r="Z22" s="41"/>
      <c r="AA22" s="30"/>
      <c r="AB22" s="41"/>
      <c r="AC22" s="30"/>
      <c r="AD22" s="42"/>
      <c r="AE22" s="51"/>
      <c r="AF22" s="30"/>
      <c r="AG22" s="165"/>
      <c r="AH22" s="97"/>
      <c r="AI22" s="97">
        <f t="shared" si="2"/>
        <v>0</v>
      </c>
      <c r="AJ22" s="97"/>
      <c r="AK22" s="97">
        <f t="shared" si="3"/>
        <v>0</v>
      </c>
      <c r="AL22" s="97"/>
    </row>
    <row r="23" spans="1:38" s="66" customFormat="1" ht="17" customHeight="1">
      <c r="A23" s="45"/>
      <c r="B23" s="47"/>
      <c r="C23" s="25"/>
      <c r="D23" s="106"/>
      <c r="E23" s="19"/>
      <c r="F23" s="20"/>
      <c r="G23" s="52"/>
      <c r="H23" s="19"/>
      <c r="I23" s="20"/>
      <c r="J23" s="46"/>
      <c r="K23" s="19"/>
      <c r="L23" s="20"/>
      <c r="M23" s="46"/>
      <c r="N23" s="159"/>
      <c r="O23" s="160"/>
      <c r="P23" s="160"/>
      <c r="Q23" s="19"/>
      <c r="R23" s="20"/>
      <c r="S23" s="21"/>
      <c r="T23" s="47"/>
      <c r="U23" s="26"/>
      <c r="V23" s="25"/>
      <c r="W23" s="26"/>
      <c r="X23" s="25"/>
      <c r="Y23" s="26"/>
      <c r="Z23" s="23"/>
      <c r="AA23" s="24"/>
      <c r="AB23" s="25"/>
      <c r="AC23" s="26"/>
      <c r="AD23" s="27"/>
      <c r="AE23" s="127"/>
      <c r="AF23" s="45"/>
      <c r="AG23" s="26"/>
      <c r="AH23" s="97"/>
      <c r="AI23" s="97">
        <f t="shared" si="2"/>
        <v>0</v>
      </c>
      <c r="AJ23" s="97"/>
      <c r="AK23" s="97">
        <f t="shared" si="3"/>
        <v>0</v>
      </c>
      <c r="AL23" s="97"/>
    </row>
    <row r="24" spans="1:38" s="66" customFormat="1" ht="17" customHeight="1">
      <c r="A24" s="30" t="s">
        <v>5</v>
      </c>
      <c r="B24" s="162"/>
      <c r="C24" s="94"/>
      <c r="D24" s="95"/>
      <c r="E24" s="58"/>
      <c r="F24" s="59"/>
      <c r="G24" s="60"/>
      <c r="H24" s="49"/>
      <c r="I24" s="50"/>
      <c r="J24" s="26"/>
      <c r="K24" s="49"/>
      <c r="L24" s="50"/>
      <c r="M24" s="26"/>
      <c r="N24" s="163"/>
      <c r="O24" s="164"/>
      <c r="P24" s="164"/>
      <c r="Q24" s="36"/>
      <c r="R24" s="37"/>
      <c r="S24" s="37"/>
      <c r="T24" s="51"/>
      <c r="U24" s="30"/>
      <c r="V24" s="41"/>
      <c r="W24" s="30"/>
      <c r="X24" s="41"/>
      <c r="Y24" s="30"/>
      <c r="Z24" s="39"/>
      <c r="AA24" s="40"/>
      <c r="AB24" s="41"/>
      <c r="AC24" s="30"/>
      <c r="AD24" s="42"/>
      <c r="AE24" s="51"/>
      <c r="AF24" s="30"/>
      <c r="AG24" s="165"/>
      <c r="AH24" s="97"/>
      <c r="AI24" s="97">
        <f t="shared" si="2"/>
        <v>0</v>
      </c>
      <c r="AJ24" s="97"/>
      <c r="AK24" s="97">
        <f t="shared" si="3"/>
        <v>0</v>
      </c>
      <c r="AL24" s="97"/>
    </row>
    <row r="25" spans="1:38" s="66" customFormat="1" ht="17" customHeight="1">
      <c r="A25" s="45"/>
      <c r="B25" s="47"/>
      <c r="C25" s="25"/>
      <c r="D25" s="106"/>
      <c r="E25" s="19"/>
      <c r="F25" s="20"/>
      <c r="G25" s="46"/>
      <c r="H25" s="19"/>
      <c r="I25" s="20"/>
      <c r="J25" s="52"/>
      <c r="K25" s="19"/>
      <c r="L25" s="20"/>
      <c r="M25" s="46"/>
      <c r="N25" s="19"/>
      <c r="O25" s="20"/>
      <c r="P25" s="46"/>
      <c r="Q25" s="159"/>
      <c r="R25" s="160"/>
      <c r="S25" s="160"/>
      <c r="T25" s="47"/>
      <c r="U25" s="26"/>
      <c r="V25" s="25"/>
      <c r="W25" s="26"/>
      <c r="X25" s="25"/>
      <c r="Y25" s="26"/>
      <c r="Z25" s="25"/>
      <c r="AA25" s="26"/>
      <c r="AB25" s="23"/>
      <c r="AC25" s="24"/>
      <c r="AD25" s="27"/>
      <c r="AE25" s="127"/>
      <c r="AF25" s="45"/>
      <c r="AG25" s="26"/>
      <c r="AH25" s="97"/>
      <c r="AI25" s="97">
        <f t="shared" si="2"/>
        <v>0</v>
      </c>
      <c r="AJ25" s="97"/>
      <c r="AK25" s="97">
        <f t="shared" si="3"/>
        <v>0</v>
      </c>
      <c r="AL25" s="97"/>
    </row>
    <row r="26" spans="1:38" s="66" customFormat="1" ht="17" customHeight="1">
      <c r="A26" s="30" t="s">
        <v>14</v>
      </c>
      <c r="B26" s="162"/>
      <c r="C26" s="94"/>
      <c r="D26" s="95"/>
      <c r="E26" s="61"/>
      <c r="F26" s="59"/>
      <c r="G26" s="62"/>
      <c r="H26" s="58"/>
      <c r="I26" s="59"/>
      <c r="J26" s="60"/>
      <c r="K26" s="61"/>
      <c r="L26" s="59"/>
      <c r="M26" s="62"/>
      <c r="N26" s="61"/>
      <c r="O26" s="59"/>
      <c r="P26" s="62"/>
      <c r="Q26" s="163"/>
      <c r="R26" s="164"/>
      <c r="S26" s="164"/>
      <c r="T26" s="51"/>
      <c r="U26" s="30"/>
      <c r="V26" s="41"/>
      <c r="W26" s="30"/>
      <c r="X26" s="41"/>
      <c r="Y26" s="30"/>
      <c r="Z26" s="41"/>
      <c r="AA26" s="30"/>
      <c r="AB26" s="39"/>
      <c r="AC26" s="40"/>
      <c r="AD26" s="42"/>
      <c r="AE26" s="51"/>
      <c r="AF26" s="30"/>
      <c r="AG26" s="165"/>
      <c r="AH26" s="97"/>
      <c r="AI26" s="97">
        <f t="shared" si="2"/>
        <v>0</v>
      </c>
      <c r="AJ26" s="97"/>
      <c r="AK26" s="97">
        <f t="shared" si="3"/>
        <v>0</v>
      </c>
      <c r="AL26" s="97"/>
    </row>
    <row r="29" spans="1:38" s="66" customFormat="1">
      <c r="A29" s="1"/>
      <c r="B29" s="5" t="s">
        <v>1</v>
      </c>
      <c r="C29" s="5"/>
      <c r="D29" s="7">
        <v>3</v>
      </c>
      <c r="E29" s="65"/>
      <c r="F29" s="66" t="s">
        <v>2</v>
      </c>
      <c r="G29" s="65"/>
      <c r="H29" s="65"/>
      <c r="I29" s="66" t="s">
        <v>3</v>
      </c>
      <c r="J29" s="155"/>
      <c r="K29" s="65"/>
      <c r="L29" s="66" t="s">
        <v>4</v>
      </c>
      <c r="M29" s="155"/>
      <c r="N29" s="65"/>
      <c r="O29" s="66" t="s">
        <v>5</v>
      </c>
      <c r="P29" s="155" t="s">
        <v>10</v>
      </c>
      <c r="Q29" s="155"/>
      <c r="R29" s="99" t="s">
        <v>14</v>
      </c>
      <c r="S29" s="155" t="s">
        <v>10</v>
      </c>
      <c r="T29" s="8" t="s">
        <v>2</v>
      </c>
      <c r="U29" s="156"/>
      <c r="V29" s="8" t="s">
        <v>3</v>
      </c>
      <c r="W29" s="156"/>
      <c r="X29" s="8" t="s">
        <v>4</v>
      </c>
      <c r="Y29" s="156"/>
      <c r="Z29" s="8" t="s">
        <v>5</v>
      </c>
      <c r="AA29" s="156"/>
      <c r="AB29" s="8" t="s">
        <v>14</v>
      </c>
      <c r="AC29" s="156"/>
      <c r="AD29" s="64" t="s">
        <v>6</v>
      </c>
      <c r="AE29" s="157" t="s">
        <v>7</v>
      </c>
      <c r="AF29" s="158" t="s">
        <v>8</v>
      </c>
      <c r="AG29" s="64" t="s">
        <v>15</v>
      </c>
      <c r="AH29" s="99"/>
      <c r="AI29" s="99"/>
      <c r="AJ29" s="99"/>
      <c r="AK29" s="1"/>
      <c r="AL29" s="1"/>
    </row>
    <row r="30" spans="1:38" s="66" customFormat="1" ht="17" customHeight="1">
      <c r="A30" s="1"/>
      <c r="B30" s="47"/>
      <c r="C30" s="25"/>
      <c r="D30" s="106"/>
      <c r="E30" s="159"/>
      <c r="F30" s="160"/>
      <c r="G30" s="160"/>
      <c r="H30" s="19"/>
      <c r="I30" s="20"/>
      <c r="J30" s="21"/>
      <c r="K30" s="19"/>
      <c r="L30" s="20"/>
      <c r="M30" s="21"/>
      <c r="N30" s="19"/>
      <c r="O30" s="20"/>
      <c r="P30" s="21"/>
      <c r="Q30" s="19"/>
      <c r="R30" s="20"/>
      <c r="S30" s="21"/>
      <c r="T30" s="23"/>
      <c r="U30" s="24"/>
      <c r="V30" s="25"/>
      <c r="W30" s="26"/>
      <c r="X30" s="25"/>
      <c r="Y30" s="26"/>
      <c r="Z30" s="25"/>
      <c r="AA30" s="26"/>
      <c r="AB30" s="25"/>
      <c r="AC30" s="26"/>
      <c r="AD30" s="27"/>
      <c r="AE30" s="47"/>
      <c r="AF30" s="45"/>
      <c r="AG30" s="161"/>
      <c r="AH30" s="97"/>
      <c r="AI30" s="97">
        <f t="shared" ref="AI30:AI39" si="4">B30</f>
        <v>0</v>
      </c>
      <c r="AJ30" s="97"/>
      <c r="AK30" s="97">
        <f t="shared" ref="AK30:AK39" si="5">D30</f>
        <v>0</v>
      </c>
      <c r="AL30" s="97"/>
    </row>
    <row r="31" spans="1:38" s="66" customFormat="1" ht="17" customHeight="1">
      <c r="A31" s="30" t="s">
        <v>2</v>
      </c>
      <c r="B31" s="162"/>
      <c r="C31" s="94"/>
      <c r="D31" s="95"/>
      <c r="E31" s="163"/>
      <c r="F31" s="164"/>
      <c r="G31" s="164"/>
      <c r="H31" s="36"/>
      <c r="I31" s="37"/>
      <c r="J31" s="37"/>
      <c r="K31" s="36"/>
      <c r="L31" s="37"/>
      <c r="M31" s="37"/>
      <c r="N31" s="36"/>
      <c r="O31" s="37"/>
      <c r="P31" s="37"/>
      <c r="Q31" s="36"/>
      <c r="R31" s="37"/>
      <c r="S31" s="37"/>
      <c r="T31" s="39"/>
      <c r="U31" s="40"/>
      <c r="V31" s="41"/>
      <c r="W31" s="30"/>
      <c r="X31" s="41"/>
      <c r="Y31" s="30"/>
      <c r="Z31" s="41"/>
      <c r="AA31" s="30"/>
      <c r="AB31" s="41"/>
      <c r="AC31" s="30"/>
      <c r="AD31" s="42"/>
      <c r="AE31" s="51"/>
      <c r="AF31" s="30"/>
      <c r="AG31" s="62"/>
      <c r="AH31" s="97"/>
      <c r="AI31" s="97">
        <f t="shared" si="4"/>
        <v>0</v>
      </c>
      <c r="AJ31" s="97"/>
      <c r="AK31" s="97">
        <f t="shared" si="5"/>
        <v>0</v>
      </c>
      <c r="AL31" s="97"/>
    </row>
    <row r="32" spans="1:38" s="66" customFormat="1" ht="17" customHeight="1">
      <c r="A32" s="45"/>
      <c r="B32" s="47"/>
      <c r="C32" s="25"/>
      <c r="D32" s="106"/>
      <c r="E32" s="19"/>
      <c r="F32" s="20"/>
      <c r="G32" s="46"/>
      <c r="H32" s="159"/>
      <c r="I32" s="160"/>
      <c r="J32" s="160"/>
      <c r="K32" s="19"/>
      <c r="L32" s="20"/>
      <c r="M32" s="21"/>
      <c r="N32" s="19"/>
      <c r="O32" s="20"/>
      <c r="P32" s="21"/>
      <c r="Q32" s="19"/>
      <c r="R32" s="20"/>
      <c r="S32" s="21"/>
      <c r="T32" s="47"/>
      <c r="U32" s="26"/>
      <c r="V32" s="23"/>
      <c r="W32" s="24"/>
      <c r="X32" s="25"/>
      <c r="Y32" s="26"/>
      <c r="Z32" s="25"/>
      <c r="AA32" s="26"/>
      <c r="AB32" s="25"/>
      <c r="AC32" s="26"/>
      <c r="AD32" s="27"/>
      <c r="AE32" s="127"/>
      <c r="AF32" s="45"/>
      <c r="AG32" s="26"/>
      <c r="AH32" s="97"/>
      <c r="AI32" s="97">
        <f t="shared" si="4"/>
        <v>0</v>
      </c>
      <c r="AJ32" s="97"/>
      <c r="AK32" s="97">
        <f t="shared" si="5"/>
        <v>0</v>
      </c>
      <c r="AL32" s="97"/>
    </row>
    <row r="33" spans="1:38" s="66" customFormat="1" ht="17" customHeight="1">
      <c r="A33" s="30" t="s">
        <v>3</v>
      </c>
      <c r="B33" s="162"/>
      <c r="C33" s="94"/>
      <c r="D33" s="95"/>
      <c r="E33" s="49"/>
      <c r="F33" s="50"/>
      <c r="G33" s="26"/>
      <c r="H33" s="163"/>
      <c r="I33" s="164"/>
      <c r="J33" s="164"/>
      <c r="K33" s="36"/>
      <c r="L33" s="37"/>
      <c r="M33" s="37"/>
      <c r="N33" s="36"/>
      <c r="O33" s="37"/>
      <c r="P33" s="37"/>
      <c r="Q33" s="36"/>
      <c r="R33" s="37"/>
      <c r="S33" s="37"/>
      <c r="T33" s="51"/>
      <c r="U33" s="30"/>
      <c r="V33" s="39"/>
      <c r="W33" s="40"/>
      <c r="X33" s="41"/>
      <c r="Y33" s="30"/>
      <c r="Z33" s="41"/>
      <c r="AA33" s="30"/>
      <c r="AB33" s="41"/>
      <c r="AC33" s="30"/>
      <c r="AD33" s="42"/>
      <c r="AE33" s="51"/>
      <c r="AF33" s="30"/>
      <c r="AG33" s="165"/>
      <c r="AH33" s="97"/>
      <c r="AI33" s="97">
        <f t="shared" si="4"/>
        <v>0</v>
      </c>
      <c r="AJ33" s="97"/>
      <c r="AK33" s="97">
        <f t="shared" si="5"/>
        <v>0</v>
      </c>
      <c r="AL33" s="97"/>
    </row>
    <row r="34" spans="1:38" s="66" customFormat="1" ht="17" customHeight="1">
      <c r="A34" s="45"/>
      <c r="B34" s="47"/>
      <c r="C34" s="25"/>
      <c r="D34" s="106"/>
      <c r="E34" s="19"/>
      <c r="F34" s="20"/>
      <c r="G34" s="46"/>
      <c r="H34" s="19"/>
      <c r="I34" s="20"/>
      <c r="J34" s="46"/>
      <c r="K34" s="159"/>
      <c r="L34" s="160"/>
      <c r="M34" s="160"/>
      <c r="N34" s="19"/>
      <c r="O34" s="20"/>
      <c r="P34" s="21"/>
      <c r="Q34" s="19"/>
      <c r="R34" s="20"/>
      <c r="S34" s="21"/>
      <c r="T34" s="47"/>
      <c r="U34" s="26"/>
      <c r="V34" s="25"/>
      <c r="W34" s="26"/>
      <c r="X34" s="23"/>
      <c r="Y34" s="24"/>
      <c r="Z34" s="25"/>
      <c r="AA34" s="26"/>
      <c r="AB34" s="25"/>
      <c r="AC34" s="26"/>
      <c r="AD34" s="27"/>
      <c r="AE34" s="49"/>
      <c r="AF34" s="26"/>
      <c r="AG34" s="26"/>
      <c r="AH34" s="97"/>
      <c r="AI34" s="97">
        <f t="shared" si="4"/>
        <v>0</v>
      </c>
      <c r="AJ34" s="97"/>
      <c r="AK34" s="97">
        <f t="shared" si="5"/>
        <v>0</v>
      </c>
      <c r="AL34" s="97"/>
    </row>
    <row r="35" spans="1:38" s="66" customFormat="1" ht="17" customHeight="1">
      <c r="A35" s="30" t="s">
        <v>4</v>
      </c>
      <c r="B35" s="162"/>
      <c r="C35" s="94"/>
      <c r="D35" s="95"/>
      <c r="E35" s="49"/>
      <c r="F35" s="50"/>
      <c r="G35" s="26"/>
      <c r="H35" s="49"/>
      <c r="I35" s="50"/>
      <c r="J35" s="26"/>
      <c r="K35" s="163"/>
      <c r="L35" s="164"/>
      <c r="M35" s="164"/>
      <c r="N35" s="36"/>
      <c r="O35" s="37"/>
      <c r="P35" s="37"/>
      <c r="Q35" s="36"/>
      <c r="R35" s="37"/>
      <c r="S35" s="37"/>
      <c r="T35" s="51"/>
      <c r="U35" s="30"/>
      <c r="V35" s="41"/>
      <c r="W35" s="30"/>
      <c r="X35" s="39"/>
      <c r="Y35" s="40"/>
      <c r="Z35" s="41"/>
      <c r="AA35" s="30"/>
      <c r="AB35" s="41"/>
      <c r="AC35" s="30"/>
      <c r="AD35" s="42"/>
      <c r="AE35" s="166"/>
      <c r="AF35" s="167"/>
      <c r="AG35" s="165"/>
      <c r="AH35" s="97"/>
      <c r="AI35" s="97">
        <f t="shared" si="4"/>
        <v>0</v>
      </c>
      <c r="AJ35" s="97"/>
      <c r="AK35" s="97">
        <f t="shared" si="5"/>
        <v>0</v>
      </c>
      <c r="AL35" s="97"/>
    </row>
    <row r="36" spans="1:38" s="66" customFormat="1" ht="17" customHeight="1">
      <c r="A36" s="45"/>
      <c r="B36" s="47"/>
      <c r="C36" s="25"/>
      <c r="D36" s="106"/>
      <c r="E36" s="19"/>
      <c r="F36" s="20"/>
      <c r="G36" s="52"/>
      <c r="H36" s="19"/>
      <c r="I36" s="20"/>
      <c r="J36" s="46"/>
      <c r="K36" s="19"/>
      <c r="L36" s="20"/>
      <c r="M36" s="46"/>
      <c r="N36" s="159"/>
      <c r="O36" s="160"/>
      <c r="P36" s="160"/>
      <c r="Q36" s="19"/>
      <c r="R36" s="20"/>
      <c r="S36" s="21"/>
      <c r="T36" s="47"/>
      <c r="U36" s="26"/>
      <c r="V36" s="25"/>
      <c r="W36" s="26"/>
      <c r="X36" s="25"/>
      <c r="Y36" s="26"/>
      <c r="Z36" s="23"/>
      <c r="AA36" s="24"/>
      <c r="AB36" s="25"/>
      <c r="AC36" s="26"/>
      <c r="AD36" s="27"/>
      <c r="AE36" s="49"/>
      <c r="AF36" s="26"/>
      <c r="AG36" s="26"/>
      <c r="AH36" s="97"/>
      <c r="AI36" s="97">
        <f t="shared" si="4"/>
        <v>0</v>
      </c>
      <c r="AJ36" s="97"/>
      <c r="AK36" s="97">
        <f t="shared" si="5"/>
        <v>0</v>
      </c>
      <c r="AL36" s="97"/>
    </row>
    <row r="37" spans="1:38" s="66" customFormat="1" ht="17" customHeight="1">
      <c r="A37" s="30" t="s">
        <v>5</v>
      </c>
      <c r="B37" s="162"/>
      <c r="C37" s="94"/>
      <c r="D37" s="95"/>
      <c r="E37" s="58"/>
      <c r="F37" s="59"/>
      <c r="G37" s="60"/>
      <c r="H37" s="49"/>
      <c r="I37" s="50"/>
      <c r="J37" s="26"/>
      <c r="K37" s="49"/>
      <c r="L37" s="50"/>
      <c r="M37" s="26"/>
      <c r="N37" s="163"/>
      <c r="O37" s="164"/>
      <c r="P37" s="164"/>
      <c r="Q37" s="36"/>
      <c r="R37" s="37"/>
      <c r="S37" s="37"/>
      <c r="T37" s="51"/>
      <c r="U37" s="30"/>
      <c r="V37" s="41"/>
      <c r="W37" s="30"/>
      <c r="X37" s="41"/>
      <c r="Y37" s="30"/>
      <c r="Z37" s="39"/>
      <c r="AA37" s="40"/>
      <c r="AB37" s="41"/>
      <c r="AC37" s="30"/>
      <c r="AD37" s="42"/>
      <c r="AE37" s="166"/>
      <c r="AF37" s="167"/>
      <c r="AG37" s="165"/>
      <c r="AH37" s="97"/>
      <c r="AI37" s="97">
        <f t="shared" si="4"/>
        <v>0</v>
      </c>
      <c r="AJ37" s="97"/>
      <c r="AK37" s="97">
        <f t="shared" si="5"/>
        <v>0</v>
      </c>
      <c r="AL37" s="97"/>
    </row>
    <row r="38" spans="1:38" s="66" customFormat="1" ht="17" customHeight="1">
      <c r="A38" s="45"/>
      <c r="B38" s="47"/>
      <c r="C38" s="25"/>
      <c r="D38" s="106"/>
      <c r="E38" s="19"/>
      <c r="F38" s="20"/>
      <c r="G38" s="46"/>
      <c r="H38" s="19"/>
      <c r="I38" s="20"/>
      <c r="J38" s="52"/>
      <c r="K38" s="19"/>
      <c r="L38" s="20"/>
      <c r="M38" s="46"/>
      <c r="N38" s="19"/>
      <c r="O38" s="20"/>
      <c r="P38" s="46"/>
      <c r="Q38" s="159"/>
      <c r="R38" s="160"/>
      <c r="S38" s="160"/>
      <c r="T38" s="47"/>
      <c r="U38" s="26"/>
      <c r="V38" s="25"/>
      <c r="W38" s="26"/>
      <c r="X38" s="25"/>
      <c r="Y38" s="26"/>
      <c r="Z38" s="25"/>
      <c r="AA38" s="26"/>
      <c r="AB38" s="23"/>
      <c r="AC38" s="24"/>
      <c r="AD38" s="27"/>
      <c r="AE38" s="49"/>
      <c r="AF38" s="26"/>
      <c r="AG38" s="26"/>
      <c r="AH38" s="97"/>
      <c r="AI38" s="97">
        <f t="shared" si="4"/>
        <v>0</v>
      </c>
      <c r="AJ38" s="97"/>
      <c r="AK38" s="97">
        <f t="shared" si="5"/>
        <v>0</v>
      </c>
      <c r="AL38" s="97"/>
    </row>
    <row r="39" spans="1:38" s="66" customFormat="1" ht="17" customHeight="1">
      <c r="A39" s="30" t="s">
        <v>14</v>
      </c>
      <c r="B39" s="162"/>
      <c r="C39" s="94"/>
      <c r="D39" s="95"/>
      <c r="E39" s="61"/>
      <c r="F39" s="59"/>
      <c r="G39" s="62"/>
      <c r="H39" s="58"/>
      <c r="I39" s="59"/>
      <c r="J39" s="60"/>
      <c r="K39" s="61"/>
      <c r="L39" s="59"/>
      <c r="M39" s="62"/>
      <c r="N39" s="61"/>
      <c r="O39" s="59"/>
      <c r="P39" s="62"/>
      <c r="Q39" s="163"/>
      <c r="R39" s="164"/>
      <c r="S39" s="164"/>
      <c r="T39" s="51"/>
      <c r="U39" s="30"/>
      <c r="V39" s="41"/>
      <c r="W39" s="30"/>
      <c r="X39" s="41"/>
      <c r="Y39" s="30"/>
      <c r="Z39" s="41"/>
      <c r="AA39" s="30"/>
      <c r="AB39" s="39"/>
      <c r="AC39" s="40"/>
      <c r="AD39" s="42"/>
      <c r="AE39" s="166"/>
      <c r="AF39" s="167"/>
      <c r="AG39" s="165"/>
      <c r="AH39" s="97"/>
      <c r="AI39" s="97">
        <f t="shared" si="4"/>
        <v>0</v>
      </c>
      <c r="AJ39" s="97"/>
      <c r="AK39" s="97">
        <f t="shared" si="5"/>
        <v>0</v>
      </c>
      <c r="AL39" s="97"/>
    </row>
    <row r="41" spans="1:38" s="66" customFormat="1">
      <c r="A41" s="1"/>
      <c r="B41" s="154"/>
      <c r="C41" s="154"/>
      <c r="D41" s="7"/>
      <c r="AH41" s="1"/>
      <c r="AI41" s="1"/>
      <c r="AJ41" s="1"/>
      <c r="AK41" s="1"/>
      <c r="AL41" s="1"/>
    </row>
    <row r="42" spans="1:38" s="66" customFormat="1">
      <c r="A42" s="1"/>
      <c r="B42" s="5" t="s">
        <v>86</v>
      </c>
      <c r="C42" s="5"/>
      <c r="D42" s="7"/>
      <c r="E42" s="65"/>
      <c r="F42" s="66" t="s">
        <v>2</v>
      </c>
      <c r="G42" s="65"/>
      <c r="H42" s="65"/>
      <c r="I42" s="66" t="s">
        <v>3</v>
      </c>
      <c r="J42" s="155"/>
      <c r="K42" s="65"/>
      <c r="L42" s="66" t="s">
        <v>4</v>
      </c>
      <c r="M42" s="155"/>
      <c r="N42" s="65"/>
      <c r="O42" s="66" t="s">
        <v>5</v>
      </c>
      <c r="P42" s="155" t="s">
        <v>10</v>
      </c>
      <c r="Q42" s="155"/>
      <c r="R42" s="99" t="s">
        <v>14</v>
      </c>
      <c r="S42" s="155" t="s">
        <v>10</v>
      </c>
      <c r="T42" s="8" t="s">
        <v>2</v>
      </c>
      <c r="U42" s="156"/>
      <c r="V42" s="8" t="s">
        <v>3</v>
      </c>
      <c r="W42" s="156"/>
      <c r="X42" s="8" t="s">
        <v>4</v>
      </c>
      <c r="Y42" s="156"/>
      <c r="Z42" s="8" t="s">
        <v>5</v>
      </c>
      <c r="AA42" s="156"/>
      <c r="AB42" s="8" t="s">
        <v>14</v>
      </c>
      <c r="AC42" s="156"/>
      <c r="AD42" s="64" t="s">
        <v>6</v>
      </c>
      <c r="AE42" s="157" t="s">
        <v>7</v>
      </c>
      <c r="AF42" s="158" t="s">
        <v>8</v>
      </c>
      <c r="AG42" s="64" t="s">
        <v>15</v>
      </c>
      <c r="AH42" s="99"/>
      <c r="AI42" s="99"/>
      <c r="AJ42" s="99"/>
      <c r="AK42" s="1"/>
      <c r="AL42" s="1"/>
    </row>
    <row r="43" spans="1:38" s="66" customFormat="1" ht="17" customHeight="1">
      <c r="A43" s="1"/>
      <c r="B43" s="47"/>
      <c r="C43" s="25"/>
      <c r="D43" s="106"/>
      <c r="E43" s="159"/>
      <c r="F43" s="160"/>
      <c r="G43" s="160"/>
      <c r="H43" s="19"/>
      <c r="I43" s="20"/>
      <c r="J43" s="21"/>
      <c r="K43" s="19"/>
      <c r="L43" s="20"/>
      <c r="M43" s="21"/>
      <c r="N43" s="19"/>
      <c r="O43" s="20"/>
      <c r="P43" s="21"/>
      <c r="Q43" s="19"/>
      <c r="R43" s="20"/>
      <c r="S43" s="21"/>
      <c r="T43" s="23"/>
      <c r="U43" s="24"/>
      <c r="V43" s="25"/>
      <c r="W43" s="26"/>
      <c r="X43" s="25"/>
      <c r="Y43" s="26"/>
      <c r="Z43" s="25"/>
      <c r="AA43" s="26"/>
      <c r="AB43" s="25"/>
      <c r="AC43" s="26"/>
      <c r="AD43" s="27"/>
      <c r="AE43" s="47"/>
      <c r="AF43" s="45"/>
      <c r="AG43" s="161"/>
      <c r="AH43" s="97"/>
      <c r="AI43" s="97">
        <f t="shared" ref="AI43:AI52" si="6">B43</f>
        <v>0</v>
      </c>
      <c r="AJ43" s="97"/>
      <c r="AK43" s="97">
        <f t="shared" ref="AK43:AK52" si="7">D43</f>
        <v>0</v>
      </c>
      <c r="AL43" s="97"/>
    </row>
    <row r="44" spans="1:38" s="66" customFormat="1" ht="17" customHeight="1">
      <c r="A44" s="30" t="s">
        <v>2</v>
      </c>
      <c r="B44" s="162"/>
      <c r="C44" s="94"/>
      <c r="D44" s="95"/>
      <c r="E44" s="163"/>
      <c r="F44" s="164"/>
      <c r="G44" s="164"/>
      <c r="H44" s="36"/>
      <c r="I44" s="37"/>
      <c r="J44" s="37"/>
      <c r="K44" s="36"/>
      <c r="L44" s="37"/>
      <c r="M44" s="37"/>
      <c r="N44" s="36"/>
      <c r="O44" s="37"/>
      <c r="P44" s="37"/>
      <c r="Q44" s="36"/>
      <c r="R44" s="37"/>
      <c r="S44" s="37"/>
      <c r="T44" s="39"/>
      <c r="U44" s="40"/>
      <c r="V44" s="41"/>
      <c r="W44" s="30"/>
      <c r="X44" s="41"/>
      <c r="Y44" s="30"/>
      <c r="Z44" s="41"/>
      <c r="AA44" s="30"/>
      <c r="AB44" s="41"/>
      <c r="AC44" s="30"/>
      <c r="AD44" s="42"/>
      <c r="AE44" s="51"/>
      <c r="AF44" s="30"/>
      <c r="AG44" s="62"/>
      <c r="AH44" s="97"/>
      <c r="AI44" s="97">
        <f t="shared" si="6"/>
        <v>0</v>
      </c>
      <c r="AJ44" s="97"/>
      <c r="AK44" s="97">
        <f t="shared" si="7"/>
        <v>0</v>
      </c>
      <c r="AL44" s="97"/>
    </row>
    <row r="45" spans="1:38" s="66" customFormat="1" ht="17" customHeight="1">
      <c r="A45" s="45"/>
      <c r="B45" s="47"/>
      <c r="C45" s="25"/>
      <c r="D45" s="106"/>
      <c r="E45" s="19"/>
      <c r="F45" s="20"/>
      <c r="G45" s="46"/>
      <c r="H45" s="159"/>
      <c r="I45" s="160"/>
      <c r="J45" s="160"/>
      <c r="K45" s="19"/>
      <c r="L45" s="20"/>
      <c r="M45" s="21"/>
      <c r="N45" s="19"/>
      <c r="O45" s="20"/>
      <c r="P45" s="21"/>
      <c r="Q45" s="19"/>
      <c r="R45" s="20"/>
      <c r="S45" s="21"/>
      <c r="T45" s="47"/>
      <c r="U45" s="26"/>
      <c r="V45" s="23"/>
      <c r="W45" s="24"/>
      <c r="X45" s="25"/>
      <c r="Y45" s="26"/>
      <c r="Z45" s="25"/>
      <c r="AA45" s="26"/>
      <c r="AB45" s="25"/>
      <c r="AC45" s="26"/>
      <c r="AD45" s="27"/>
      <c r="AE45" s="127"/>
      <c r="AF45" s="45"/>
      <c r="AG45" s="26"/>
      <c r="AH45" s="97"/>
      <c r="AI45" s="97">
        <f t="shared" si="6"/>
        <v>0</v>
      </c>
      <c r="AJ45" s="97"/>
      <c r="AK45" s="97">
        <f t="shared" si="7"/>
        <v>0</v>
      </c>
      <c r="AL45" s="97"/>
    </row>
    <row r="46" spans="1:38" s="66" customFormat="1" ht="17" customHeight="1">
      <c r="A46" s="30" t="s">
        <v>3</v>
      </c>
      <c r="B46" s="162"/>
      <c r="C46" s="94"/>
      <c r="D46" s="95"/>
      <c r="E46" s="49"/>
      <c r="F46" s="50"/>
      <c r="G46" s="26"/>
      <c r="H46" s="163"/>
      <c r="I46" s="164"/>
      <c r="J46" s="164"/>
      <c r="K46" s="36"/>
      <c r="L46" s="37"/>
      <c r="M46" s="37"/>
      <c r="N46" s="36"/>
      <c r="O46" s="37"/>
      <c r="P46" s="37"/>
      <c r="Q46" s="36"/>
      <c r="R46" s="37"/>
      <c r="S46" s="37"/>
      <c r="T46" s="51"/>
      <c r="U46" s="30"/>
      <c r="V46" s="39"/>
      <c r="W46" s="40"/>
      <c r="X46" s="41"/>
      <c r="Y46" s="30"/>
      <c r="Z46" s="41"/>
      <c r="AA46" s="30"/>
      <c r="AB46" s="41"/>
      <c r="AC46" s="30"/>
      <c r="AD46" s="42"/>
      <c r="AE46" s="51"/>
      <c r="AF46" s="30"/>
      <c r="AG46" s="165"/>
      <c r="AH46" s="97"/>
      <c r="AI46" s="97">
        <f t="shared" si="6"/>
        <v>0</v>
      </c>
      <c r="AJ46" s="97"/>
      <c r="AK46" s="97">
        <f t="shared" si="7"/>
        <v>0</v>
      </c>
      <c r="AL46" s="97"/>
    </row>
    <row r="47" spans="1:38" s="66" customFormat="1" ht="17" customHeight="1">
      <c r="A47" s="45"/>
      <c r="B47" s="47"/>
      <c r="C47" s="25"/>
      <c r="D47" s="106"/>
      <c r="E47" s="19"/>
      <c r="F47" s="20"/>
      <c r="G47" s="46"/>
      <c r="H47" s="19"/>
      <c r="I47" s="20"/>
      <c r="J47" s="46"/>
      <c r="K47" s="159"/>
      <c r="L47" s="160"/>
      <c r="M47" s="160"/>
      <c r="N47" s="19"/>
      <c r="O47" s="20"/>
      <c r="P47" s="21"/>
      <c r="Q47" s="19"/>
      <c r="R47" s="20"/>
      <c r="S47" s="21"/>
      <c r="T47" s="47"/>
      <c r="U47" s="26"/>
      <c r="V47" s="25"/>
      <c r="W47" s="26"/>
      <c r="X47" s="23"/>
      <c r="Y47" s="24"/>
      <c r="Z47" s="25"/>
      <c r="AA47" s="26"/>
      <c r="AB47" s="25"/>
      <c r="AC47" s="26"/>
      <c r="AD47" s="27"/>
      <c r="AE47" s="127"/>
      <c r="AF47" s="45"/>
      <c r="AG47" s="26"/>
      <c r="AH47" s="97"/>
      <c r="AI47" s="97">
        <f t="shared" si="6"/>
        <v>0</v>
      </c>
      <c r="AJ47" s="97"/>
      <c r="AK47" s="97">
        <f t="shared" si="7"/>
        <v>0</v>
      </c>
      <c r="AL47" s="97"/>
    </row>
    <row r="48" spans="1:38" s="66" customFormat="1" ht="17" customHeight="1">
      <c r="A48" s="30" t="s">
        <v>4</v>
      </c>
      <c r="B48" s="162"/>
      <c r="C48" s="94"/>
      <c r="D48" s="95"/>
      <c r="E48" s="49"/>
      <c r="F48" s="50"/>
      <c r="G48" s="26"/>
      <c r="H48" s="49"/>
      <c r="I48" s="50"/>
      <c r="J48" s="26"/>
      <c r="K48" s="163"/>
      <c r="L48" s="164"/>
      <c r="M48" s="164"/>
      <c r="N48" s="36"/>
      <c r="O48" s="37"/>
      <c r="P48" s="37"/>
      <c r="Q48" s="36"/>
      <c r="R48" s="37"/>
      <c r="S48" s="37"/>
      <c r="T48" s="51"/>
      <c r="U48" s="30"/>
      <c r="V48" s="41"/>
      <c r="W48" s="30"/>
      <c r="X48" s="39"/>
      <c r="Y48" s="40"/>
      <c r="Z48" s="41"/>
      <c r="AA48" s="30"/>
      <c r="AB48" s="41"/>
      <c r="AC48" s="30"/>
      <c r="AD48" s="42"/>
      <c r="AE48" s="51"/>
      <c r="AF48" s="30"/>
      <c r="AG48" s="165"/>
      <c r="AH48" s="97"/>
      <c r="AI48" s="97">
        <f t="shared" si="6"/>
        <v>0</v>
      </c>
      <c r="AJ48" s="97"/>
      <c r="AK48" s="97">
        <f t="shared" si="7"/>
        <v>0</v>
      </c>
      <c r="AL48" s="97"/>
    </row>
    <row r="49" spans="1:38" s="66" customFormat="1" ht="17" customHeight="1">
      <c r="A49" s="45"/>
      <c r="B49" s="47"/>
      <c r="C49" s="25"/>
      <c r="D49" s="106"/>
      <c r="E49" s="19"/>
      <c r="F49" s="20"/>
      <c r="G49" s="52"/>
      <c r="H49" s="19"/>
      <c r="I49" s="20"/>
      <c r="J49" s="46"/>
      <c r="K49" s="19"/>
      <c r="L49" s="20"/>
      <c r="M49" s="46"/>
      <c r="N49" s="159"/>
      <c r="O49" s="160"/>
      <c r="P49" s="160"/>
      <c r="Q49" s="19"/>
      <c r="R49" s="20"/>
      <c r="S49" s="21"/>
      <c r="T49" s="47"/>
      <c r="U49" s="26"/>
      <c r="V49" s="25"/>
      <c r="W49" s="26"/>
      <c r="X49" s="25"/>
      <c r="Y49" s="26"/>
      <c r="Z49" s="23"/>
      <c r="AA49" s="24"/>
      <c r="AB49" s="25"/>
      <c r="AC49" s="26"/>
      <c r="AD49" s="27"/>
      <c r="AE49" s="127"/>
      <c r="AF49" s="45"/>
      <c r="AG49" s="26"/>
      <c r="AH49" s="97"/>
      <c r="AI49" s="97">
        <f t="shared" si="6"/>
        <v>0</v>
      </c>
      <c r="AJ49" s="97"/>
      <c r="AK49" s="97">
        <f t="shared" si="7"/>
        <v>0</v>
      </c>
      <c r="AL49" s="97"/>
    </row>
    <row r="50" spans="1:38" s="66" customFormat="1" ht="17" customHeight="1">
      <c r="A50" s="30" t="s">
        <v>5</v>
      </c>
      <c r="B50" s="162"/>
      <c r="C50" s="94"/>
      <c r="D50" s="95"/>
      <c r="E50" s="58"/>
      <c r="F50" s="59"/>
      <c r="G50" s="60"/>
      <c r="H50" s="49"/>
      <c r="I50" s="50"/>
      <c r="J50" s="26"/>
      <c r="K50" s="49"/>
      <c r="L50" s="50"/>
      <c r="M50" s="26"/>
      <c r="N50" s="163"/>
      <c r="O50" s="164"/>
      <c r="P50" s="164"/>
      <c r="Q50" s="36"/>
      <c r="R50" s="37"/>
      <c r="S50" s="37"/>
      <c r="T50" s="51"/>
      <c r="U50" s="30"/>
      <c r="V50" s="41"/>
      <c r="W50" s="30"/>
      <c r="X50" s="41"/>
      <c r="Y50" s="30"/>
      <c r="Z50" s="39"/>
      <c r="AA50" s="40"/>
      <c r="AB50" s="41"/>
      <c r="AC50" s="30"/>
      <c r="AD50" s="42"/>
      <c r="AE50" s="51"/>
      <c r="AF50" s="30"/>
      <c r="AG50" s="165"/>
      <c r="AH50" s="97"/>
      <c r="AI50" s="97">
        <f t="shared" si="6"/>
        <v>0</v>
      </c>
      <c r="AJ50" s="97"/>
      <c r="AK50" s="97">
        <f t="shared" si="7"/>
        <v>0</v>
      </c>
      <c r="AL50" s="97"/>
    </row>
    <row r="51" spans="1:38" s="66" customFormat="1" ht="17" customHeight="1">
      <c r="A51" s="45"/>
      <c r="B51" s="47"/>
      <c r="C51" s="25"/>
      <c r="D51" s="106"/>
      <c r="E51" s="19"/>
      <c r="F51" s="20"/>
      <c r="G51" s="46"/>
      <c r="H51" s="19"/>
      <c r="I51" s="20"/>
      <c r="J51" s="52"/>
      <c r="K51" s="19"/>
      <c r="L51" s="20"/>
      <c r="M51" s="46"/>
      <c r="N51" s="19"/>
      <c r="O51" s="20"/>
      <c r="P51" s="46"/>
      <c r="Q51" s="159"/>
      <c r="R51" s="160"/>
      <c r="S51" s="160"/>
      <c r="T51" s="47"/>
      <c r="U51" s="26"/>
      <c r="V51" s="25"/>
      <c r="W51" s="26"/>
      <c r="X51" s="25"/>
      <c r="Y51" s="26"/>
      <c r="Z51" s="25"/>
      <c r="AA51" s="26"/>
      <c r="AB51" s="23"/>
      <c r="AC51" s="24"/>
      <c r="AD51" s="27"/>
      <c r="AE51" s="127"/>
      <c r="AF51" s="45"/>
      <c r="AG51" s="26"/>
      <c r="AH51" s="97"/>
      <c r="AI51" s="97">
        <f t="shared" si="6"/>
        <v>0</v>
      </c>
      <c r="AJ51" s="97"/>
      <c r="AK51" s="97">
        <f t="shared" si="7"/>
        <v>0</v>
      </c>
      <c r="AL51" s="97"/>
    </row>
    <row r="52" spans="1:38" s="66" customFormat="1" ht="17" customHeight="1">
      <c r="A52" s="30" t="s">
        <v>14</v>
      </c>
      <c r="B52" s="162"/>
      <c r="C52" s="94"/>
      <c r="D52" s="95"/>
      <c r="E52" s="61"/>
      <c r="F52" s="59"/>
      <c r="G52" s="62"/>
      <c r="H52" s="58"/>
      <c r="I52" s="59"/>
      <c r="J52" s="60"/>
      <c r="K52" s="61"/>
      <c r="L52" s="59"/>
      <c r="M52" s="62"/>
      <c r="N52" s="61"/>
      <c r="O52" s="59"/>
      <c r="P52" s="62"/>
      <c r="Q52" s="163"/>
      <c r="R52" s="164"/>
      <c r="S52" s="164"/>
      <c r="T52" s="51"/>
      <c r="U52" s="30"/>
      <c r="V52" s="41"/>
      <c r="W52" s="30"/>
      <c r="X52" s="41"/>
      <c r="Y52" s="30"/>
      <c r="Z52" s="41"/>
      <c r="AA52" s="30"/>
      <c r="AB52" s="39"/>
      <c r="AC52" s="40"/>
      <c r="AD52" s="42"/>
      <c r="AE52" s="51"/>
      <c r="AF52" s="30"/>
      <c r="AG52" s="165"/>
      <c r="AH52" s="97"/>
      <c r="AI52" s="97">
        <f t="shared" si="6"/>
        <v>0</v>
      </c>
      <c r="AJ52" s="97"/>
      <c r="AK52" s="97">
        <f t="shared" si="7"/>
        <v>0</v>
      </c>
      <c r="AL52" s="97"/>
    </row>
  </sheetData>
  <mergeCells count="1">
    <mergeCell ref="AE1:AG1"/>
  </mergeCells>
  <phoneticPr fontId="23" type="noConversion"/>
  <printOptions horizontalCentered="1"/>
  <pageMargins left="0.5" right="0.5" top="1" bottom="0.5" header="0.5" footer="0.5"/>
  <pageSetup scale="77" orientation="portrait" horizontalDpi="4294967292" verticalDpi="4294967292"/>
  <headerFooter>
    <oddHeader>&amp;C&amp;"Geneva,Bold"&amp;14 &amp;K0000002015 Georgia Games</oddHeader>
    <oddFooter>&amp;C&amp;"Times New Roman,Regular"&amp;14 6</oddFoot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5"/>
  <sheetViews>
    <sheetView showGridLines="0" topLeftCell="A18" workbookViewId="0">
      <selection activeCell="G13" sqref="G13"/>
    </sheetView>
  </sheetViews>
  <sheetFormatPr baseColWidth="10" defaultRowHeight="17" x14ac:dyDescent="0"/>
  <cols>
    <col min="1" max="1" width="5" style="297" customWidth="1"/>
    <col min="2" max="2" width="17.85546875" style="298" customWidth="1"/>
    <col min="3" max="4" width="6.5703125" style="298" customWidth="1"/>
    <col min="5" max="7" width="16.7109375" style="296" customWidth="1"/>
    <col min="8" max="16384" width="10.7109375" style="298"/>
  </cols>
  <sheetData>
    <row r="1" spans="1:7" ht="28" customHeight="1">
      <c r="B1" s="295" t="s">
        <v>102</v>
      </c>
      <c r="C1" s="295"/>
    </row>
    <row r="2" spans="1:7" ht="28" customHeight="1">
      <c r="A2" s="297" t="s">
        <v>100</v>
      </c>
      <c r="B2" s="295"/>
      <c r="C2" s="295" t="s">
        <v>24</v>
      </c>
      <c r="D2" s="298" t="s">
        <v>101</v>
      </c>
    </row>
    <row r="3" spans="1:7" ht="28" customHeight="1">
      <c r="B3" s="295"/>
      <c r="C3" s="295"/>
      <c r="D3" s="298" t="s">
        <v>48</v>
      </c>
    </row>
    <row r="4" spans="1:7" ht="24" customHeight="1">
      <c r="A4" s="299">
        <v>1</v>
      </c>
      <c r="B4" s="300" t="s">
        <v>108</v>
      </c>
      <c r="C4" s="300"/>
      <c r="D4" s="301">
        <v>3997</v>
      </c>
    </row>
    <row r="5" spans="1:7" ht="20" customHeight="1">
      <c r="B5" s="302"/>
      <c r="C5" s="302"/>
      <c r="D5" s="322" t="s">
        <v>50</v>
      </c>
      <c r="E5" s="296" t="s">
        <v>166</v>
      </c>
    </row>
    <row r="6" spans="1:7" ht="20" customHeight="1">
      <c r="A6" s="304" t="s">
        <v>10</v>
      </c>
      <c r="B6" s="300" t="s">
        <v>112</v>
      </c>
      <c r="C6" s="300"/>
      <c r="D6" s="305">
        <v>2838</v>
      </c>
      <c r="E6" s="306" t="s">
        <v>167</v>
      </c>
    </row>
    <row r="7" spans="1:7" ht="20" customHeight="1">
      <c r="B7" s="302"/>
      <c r="C7" s="302"/>
      <c r="D7" s="298" t="s">
        <v>48</v>
      </c>
      <c r="E7" s="307"/>
      <c r="F7" s="296" t="s">
        <v>166</v>
      </c>
    </row>
    <row r="8" spans="1:7" ht="20" customHeight="1">
      <c r="A8" s="304" t="s">
        <v>10</v>
      </c>
      <c r="B8" s="300" t="s">
        <v>114</v>
      </c>
      <c r="C8" s="300"/>
      <c r="D8" s="301">
        <v>2373</v>
      </c>
      <c r="E8" s="307"/>
      <c r="F8" s="309" t="s">
        <v>215</v>
      </c>
    </row>
    <row r="9" spans="1:7" ht="20" customHeight="1">
      <c r="B9" s="302"/>
      <c r="C9" s="302"/>
      <c r="D9" s="322" t="s">
        <v>21</v>
      </c>
      <c r="E9" s="307" t="s">
        <v>168</v>
      </c>
      <c r="F9" s="307"/>
    </row>
    <row r="10" spans="1:7" ht="20" customHeight="1">
      <c r="A10" s="310">
        <v>3</v>
      </c>
      <c r="B10" s="300" t="s">
        <v>110</v>
      </c>
      <c r="C10" s="300"/>
      <c r="D10" s="305">
        <v>3494</v>
      </c>
      <c r="E10" s="311" t="s">
        <v>169</v>
      </c>
      <c r="F10" s="307"/>
    </row>
    <row r="11" spans="1:7" ht="20" customHeight="1">
      <c r="B11" s="302"/>
      <c r="C11" s="302"/>
      <c r="D11" s="321" t="s">
        <v>50</v>
      </c>
      <c r="F11" s="312" t="s">
        <v>10</v>
      </c>
      <c r="G11" s="426" t="s">
        <v>166</v>
      </c>
    </row>
    <row r="12" spans="1:7" ht="20" customHeight="1">
      <c r="A12" s="310">
        <v>3</v>
      </c>
      <c r="B12" s="300" t="s">
        <v>111</v>
      </c>
      <c r="C12" s="300"/>
      <c r="D12" s="301">
        <v>3313</v>
      </c>
      <c r="F12" s="307" t="s">
        <v>10</v>
      </c>
      <c r="G12" s="313" t="s">
        <v>218</v>
      </c>
    </row>
    <row r="13" spans="1:7" ht="20" customHeight="1">
      <c r="B13" s="302"/>
      <c r="C13" s="302"/>
      <c r="D13" s="303" t="s">
        <v>48</v>
      </c>
      <c r="E13" s="296" t="s">
        <v>149</v>
      </c>
      <c r="F13" s="307"/>
    </row>
    <row r="14" spans="1:7" ht="20" customHeight="1">
      <c r="A14" s="304" t="s">
        <v>10</v>
      </c>
      <c r="B14" s="300" t="s">
        <v>115</v>
      </c>
      <c r="C14" s="300"/>
      <c r="D14" s="305">
        <v>2536</v>
      </c>
      <c r="E14" s="306" t="s">
        <v>150</v>
      </c>
      <c r="F14" s="307"/>
    </row>
    <row r="15" spans="1:7" ht="20" customHeight="1">
      <c r="B15" s="302"/>
      <c r="C15" s="302"/>
      <c r="D15" s="321" t="s">
        <v>50</v>
      </c>
      <c r="E15" s="307"/>
      <c r="F15" s="314" t="s">
        <v>149</v>
      </c>
    </row>
    <row r="16" spans="1:7" ht="20" customHeight="1">
      <c r="A16" s="304" t="s">
        <v>10</v>
      </c>
      <c r="B16" s="300" t="s">
        <v>113</v>
      </c>
      <c r="C16" s="300"/>
      <c r="D16" s="301">
        <v>1771</v>
      </c>
      <c r="E16" s="307"/>
      <c r="F16" s="315" t="s">
        <v>216</v>
      </c>
    </row>
    <row r="17" spans="1:7" ht="20" customHeight="1">
      <c r="B17" s="302"/>
      <c r="C17" s="302"/>
      <c r="D17" s="303" t="s">
        <v>48</v>
      </c>
      <c r="E17" s="307" t="s">
        <v>164</v>
      </c>
    </row>
    <row r="18" spans="1:7" s="296" customFormat="1" ht="20" customHeight="1">
      <c r="A18" s="299">
        <v>2</v>
      </c>
      <c r="B18" s="300" t="s">
        <v>109</v>
      </c>
      <c r="C18" s="300"/>
      <c r="D18" s="305">
        <v>3573</v>
      </c>
      <c r="E18" s="311" t="s">
        <v>165</v>
      </c>
    </row>
    <row r="20" spans="1:7" ht="23" customHeight="1">
      <c r="F20" s="296" t="s">
        <v>19</v>
      </c>
      <c r="G20" s="297"/>
    </row>
    <row r="21" spans="1:7">
      <c r="G21" s="297"/>
    </row>
    <row r="22" spans="1:7">
      <c r="E22" s="316" t="s">
        <v>168</v>
      </c>
      <c r="F22" s="313"/>
      <c r="G22" s="297"/>
    </row>
    <row r="23" spans="1:7">
      <c r="F23" s="317"/>
      <c r="G23" s="297"/>
    </row>
    <row r="24" spans="1:7">
      <c r="F24" s="318" t="s">
        <v>164</v>
      </c>
      <c r="G24" s="297"/>
    </row>
    <row r="25" spans="1:7">
      <c r="E25" s="307"/>
      <c r="F25" s="315" t="s">
        <v>217</v>
      </c>
      <c r="G25" s="297"/>
    </row>
    <row r="26" spans="1:7">
      <c r="E26" s="319" t="s">
        <v>164</v>
      </c>
      <c r="F26" s="320"/>
      <c r="G26" s="297"/>
    </row>
    <row r="27" spans="1:7" ht="28" customHeight="1">
      <c r="B27" s="295" t="s">
        <v>103</v>
      </c>
      <c r="C27" s="295"/>
      <c r="G27" s="297"/>
    </row>
    <row r="28" spans="1:7" ht="28" customHeight="1">
      <c r="A28" s="297" t="s">
        <v>100</v>
      </c>
      <c r="B28" s="295"/>
      <c r="C28" s="295" t="s">
        <v>24</v>
      </c>
      <c r="D28" s="298" t="s">
        <v>101</v>
      </c>
    </row>
    <row r="29" spans="1:7" ht="29" customHeight="1">
      <c r="A29" s="299">
        <v>1</v>
      </c>
      <c r="B29" s="300" t="s">
        <v>104</v>
      </c>
      <c r="C29" s="300"/>
      <c r="D29" s="301">
        <v>4391</v>
      </c>
    </row>
    <row r="30" spans="1:7" ht="20" customHeight="1">
      <c r="B30" s="302"/>
      <c r="C30" s="302"/>
      <c r="D30" s="303"/>
      <c r="E30" s="296" t="s">
        <v>151</v>
      </c>
    </row>
    <row r="31" spans="1:7" ht="20" customHeight="1">
      <c r="A31" s="304" t="s">
        <v>10</v>
      </c>
      <c r="B31" s="300" t="s">
        <v>106</v>
      </c>
      <c r="C31" s="300"/>
      <c r="D31" s="305">
        <v>3901</v>
      </c>
      <c r="E31" s="306" t="s">
        <v>152</v>
      </c>
      <c r="F31" s="308" t="s">
        <v>151</v>
      </c>
    </row>
    <row r="32" spans="1:7" ht="20" customHeight="1">
      <c r="B32" s="302"/>
      <c r="C32" s="302"/>
      <c r="E32" s="307"/>
      <c r="F32" s="318" t="s">
        <v>214</v>
      </c>
    </row>
    <row r="33" spans="1:7" ht="20" customHeight="1">
      <c r="A33" s="304" t="s">
        <v>10</v>
      </c>
      <c r="B33" s="300" t="s">
        <v>107</v>
      </c>
      <c r="C33" s="300"/>
      <c r="D33" s="301">
        <v>3266</v>
      </c>
      <c r="E33" s="307"/>
      <c r="F33" s="313"/>
      <c r="G33" s="313"/>
    </row>
    <row r="34" spans="1:7" ht="20" customHeight="1">
      <c r="B34" s="302"/>
      <c r="C34" s="302"/>
      <c r="D34" s="303"/>
      <c r="E34" s="307" t="s">
        <v>156</v>
      </c>
      <c r="F34" s="313"/>
      <c r="G34" s="313"/>
    </row>
    <row r="35" spans="1:7" ht="20" customHeight="1">
      <c r="A35" s="310">
        <v>2</v>
      </c>
      <c r="B35" s="300" t="s">
        <v>105</v>
      </c>
      <c r="C35" s="300"/>
      <c r="D35" s="305">
        <v>4173</v>
      </c>
      <c r="E35" s="311" t="s">
        <v>173</v>
      </c>
      <c r="G35" s="313"/>
    </row>
    <row r="38" spans="1:7">
      <c r="F38" s="296" t="s">
        <v>19</v>
      </c>
    </row>
    <row r="40" spans="1:7">
      <c r="C40" s="300" t="s">
        <v>104</v>
      </c>
      <c r="D40" s="301"/>
      <c r="F40" s="313"/>
    </row>
    <row r="41" spans="1:7" ht="14" customHeight="1">
      <c r="E41" s="311"/>
      <c r="F41" s="317"/>
    </row>
    <row r="42" spans="1:7" ht="22" customHeight="1">
      <c r="E42" s="313"/>
      <c r="F42" s="318" t="s">
        <v>176</v>
      </c>
    </row>
    <row r="43" spans="1:7" ht="22" customHeight="1">
      <c r="E43" s="307"/>
      <c r="F43" s="315" t="s">
        <v>177</v>
      </c>
    </row>
    <row r="44" spans="1:7" ht="9" customHeight="1">
      <c r="E44" s="307"/>
      <c r="F44" s="320"/>
    </row>
    <row r="45" spans="1:7" ht="19" customHeight="1">
      <c r="C45" s="300" t="s">
        <v>107</v>
      </c>
      <c r="D45" s="301"/>
      <c r="E45" s="319"/>
    </row>
  </sheetData>
  <phoneticPr fontId="23" type="noConversion"/>
  <printOptions horizontalCentered="1"/>
  <pageMargins left="0.5" right="0.5" top="1.25" bottom="0.75" header="0.5" footer="0.5"/>
  <pageSetup scale="72" orientation="portrait" horizontalDpi="4294967292" verticalDpi="4294967292"/>
  <headerFooter>
    <oddHeader>&amp;C&amp;"Times New Roman,Bold"&amp;14 &amp;K0000002015 Georgia Games&amp;R&amp;"Times New Roman,Regular"&amp;K000000date</oddHeader>
  </headerFooter>
  <extLst>
    <ext xmlns:mx="http://schemas.microsoft.com/office/mac/excel/2008/main" uri="{64002731-A6B0-56B0-2670-7721B7C09600}">
      <mx:PLV Mode="0" OnePage="0" WScale="1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37"/>
  <sheetViews>
    <sheetView showGridLines="0" showZeros="0" topLeftCell="A17" zoomScale="125" workbookViewId="0">
      <selection activeCell="S34" sqref="S34:AF34"/>
    </sheetView>
  </sheetViews>
  <sheetFormatPr baseColWidth="10" defaultColWidth="11.42578125" defaultRowHeight="15" x14ac:dyDescent="0"/>
  <cols>
    <col min="1" max="1" width="3" style="1" customWidth="1"/>
    <col min="2" max="2" width="13" style="1" customWidth="1"/>
    <col min="3" max="3" width="3.85546875" style="1" customWidth="1"/>
    <col min="4" max="4" width="5" style="1" customWidth="1"/>
    <col min="5" max="19" width="3.5703125" style="1" customWidth="1"/>
    <col min="20" max="29" width="2" style="1" hidden="1" customWidth="1"/>
    <col min="30" max="34" width="3.7109375" style="1" customWidth="1"/>
    <col min="35" max="35" width="15" style="1" customWidth="1"/>
    <col min="36" max="36" width="4.28515625" style="1" customWidth="1"/>
    <col min="37" max="37" width="6.140625" style="1" customWidth="1"/>
    <col min="38" max="38" width="3" style="1" customWidth="1"/>
    <col min="39" max="44" width="4.28515625" style="66" customWidth="1"/>
    <col min="45" max="45" width="3.7109375" style="1" customWidth="1"/>
    <col min="46" max="46" width="3.42578125" style="1" customWidth="1"/>
    <col min="47" max="16384" width="11.42578125" style="1"/>
  </cols>
  <sheetData>
    <row r="1" spans="1:44" ht="23" customHeight="1">
      <c r="B1" s="121" t="s">
        <v>18</v>
      </c>
      <c r="C1" s="153"/>
      <c r="D1" s="7"/>
      <c r="E1" s="66"/>
      <c r="F1" s="66"/>
      <c r="G1" s="66"/>
      <c r="H1" s="66"/>
      <c r="I1" s="66"/>
      <c r="J1" s="66"/>
      <c r="K1" s="66" t="s">
        <v>120</v>
      </c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430">
        <v>42203</v>
      </c>
      <c r="AF1" s="430"/>
      <c r="AG1" s="430"/>
    </row>
    <row r="2" spans="1:44">
      <c r="B2" s="154"/>
      <c r="C2" s="154"/>
      <c r="D2" s="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44">
      <c r="B3" s="5" t="s">
        <v>1</v>
      </c>
      <c r="C3" s="5"/>
      <c r="D3" s="7">
        <v>1</v>
      </c>
      <c r="E3" s="65"/>
      <c r="F3" s="66" t="s">
        <v>2</v>
      </c>
      <c r="G3" s="65"/>
      <c r="H3" s="65"/>
      <c r="I3" s="66" t="s">
        <v>3</v>
      </c>
      <c r="J3" s="155"/>
      <c r="K3" s="65"/>
      <c r="L3" s="66" t="s">
        <v>4</v>
      </c>
      <c r="M3" s="155"/>
      <c r="N3" s="65"/>
      <c r="O3" s="66" t="s">
        <v>5</v>
      </c>
      <c r="P3" s="155" t="s">
        <v>10</v>
      </c>
      <c r="Q3" s="155"/>
      <c r="R3" s="99" t="s">
        <v>14</v>
      </c>
      <c r="S3" s="155" t="s">
        <v>10</v>
      </c>
      <c r="T3" s="8" t="s">
        <v>2</v>
      </c>
      <c r="U3" s="156"/>
      <c r="V3" s="8" t="s">
        <v>3</v>
      </c>
      <c r="W3" s="156"/>
      <c r="X3" s="8" t="s">
        <v>4</v>
      </c>
      <c r="Y3" s="156"/>
      <c r="Z3" s="8" t="s">
        <v>5</v>
      </c>
      <c r="AA3" s="156"/>
      <c r="AB3" s="8" t="s">
        <v>14</v>
      </c>
      <c r="AC3" s="156"/>
      <c r="AD3" s="64" t="s">
        <v>6</v>
      </c>
      <c r="AE3" s="157" t="s">
        <v>7</v>
      </c>
      <c r="AF3" s="158" t="s">
        <v>8</v>
      </c>
      <c r="AG3" s="64" t="s">
        <v>15</v>
      </c>
      <c r="AH3" s="99"/>
      <c r="AI3" s="99"/>
      <c r="AL3" s="66"/>
      <c r="AR3" s="1"/>
    </row>
    <row r="4" spans="1:44" ht="17" customHeight="1">
      <c r="B4" s="14">
        <v>93696</v>
      </c>
      <c r="C4" s="15"/>
      <c r="D4" s="16" t="s">
        <v>48</v>
      </c>
      <c r="E4" s="159"/>
      <c r="F4" s="160"/>
      <c r="G4" s="160"/>
      <c r="H4" s="19" t="s">
        <v>7</v>
      </c>
      <c r="I4" s="20">
        <v>0</v>
      </c>
      <c r="J4" s="21">
        <v>0</v>
      </c>
      <c r="K4" s="19" t="s">
        <v>7</v>
      </c>
      <c r="L4" s="20">
        <v>0</v>
      </c>
      <c r="M4" s="21">
        <v>0</v>
      </c>
      <c r="N4" s="19" t="s">
        <v>7</v>
      </c>
      <c r="O4" s="20">
        <v>0</v>
      </c>
      <c r="P4" s="21">
        <v>0</v>
      </c>
      <c r="Q4" s="19" t="s">
        <v>8</v>
      </c>
      <c r="R4" s="20">
        <v>0</v>
      </c>
      <c r="S4" s="21">
        <v>0</v>
      </c>
      <c r="T4" s="23"/>
      <c r="U4" s="24"/>
      <c r="V4" s="25">
        <v>2</v>
      </c>
      <c r="W4" s="26">
        <v>0</v>
      </c>
      <c r="X4" s="25">
        <v>2</v>
      </c>
      <c r="Y4" s="26">
        <v>0</v>
      </c>
      <c r="Z4" s="25">
        <v>2</v>
      </c>
      <c r="AA4" s="26">
        <v>0</v>
      </c>
      <c r="AB4" s="25">
        <v>0</v>
      </c>
      <c r="AC4" s="26">
        <v>1</v>
      </c>
      <c r="AD4" s="27">
        <v>7</v>
      </c>
      <c r="AE4" s="47"/>
      <c r="AF4" s="45"/>
      <c r="AG4" s="161">
        <v>2</v>
      </c>
      <c r="AH4" s="97"/>
      <c r="AI4" s="97">
        <v>999998</v>
      </c>
      <c r="AJ4" s="97"/>
      <c r="AK4" s="66" t="s">
        <v>60</v>
      </c>
      <c r="AL4" s="66"/>
      <c r="AQ4" s="1"/>
      <c r="AR4" s="1"/>
    </row>
    <row r="5" spans="1:44" ht="17" customHeight="1">
      <c r="A5" s="30" t="s">
        <v>2</v>
      </c>
      <c r="B5" s="31" t="s">
        <v>47</v>
      </c>
      <c r="C5" s="32"/>
      <c r="D5" s="33">
        <v>1335</v>
      </c>
      <c r="E5" s="163"/>
      <c r="F5" s="164"/>
      <c r="G5" s="164"/>
      <c r="H5" s="36">
        <v>6</v>
      </c>
      <c r="I5" s="37">
        <v>10</v>
      </c>
      <c r="J5" s="37">
        <v>7</v>
      </c>
      <c r="K5" s="36">
        <v>3</v>
      </c>
      <c r="L5" s="37">
        <v>1</v>
      </c>
      <c r="M5" s="37">
        <v>3</v>
      </c>
      <c r="N5" s="36">
        <v>3</v>
      </c>
      <c r="O5" s="37">
        <v>7</v>
      </c>
      <c r="P5" s="37">
        <v>6</v>
      </c>
      <c r="Q5" s="36">
        <v>-6</v>
      </c>
      <c r="R5" s="37">
        <v>-4</v>
      </c>
      <c r="S5" s="37">
        <v>-12</v>
      </c>
      <c r="T5" s="39"/>
      <c r="U5" s="40"/>
      <c r="V5" s="41"/>
      <c r="W5" s="30"/>
      <c r="X5" s="41"/>
      <c r="Y5" s="30"/>
      <c r="Z5" s="41"/>
      <c r="AA5" s="30"/>
      <c r="AB5" s="41"/>
      <c r="AC5" s="30"/>
      <c r="AD5" s="42">
        <v>1</v>
      </c>
      <c r="AE5" s="51"/>
      <c r="AF5" s="30"/>
      <c r="AG5" s="62"/>
      <c r="AH5" s="97">
        <v>1</v>
      </c>
      <c r="AI5" s="97" t="s">
        <v>59</v>
      </c>
      <c r="AJ5" s="97"/>
      <c r="AK5" s="66">
        <v>460</v>
      </c>
      <c r="AL5" s="66"/>
      <c r="AQ5" s="1"/>
      <c r="AR5" s="1"/>
    </row>
    <row r="6" spans="1:44" ht="17" customHeight="1">
      <c r="A6" s="45"/>
      <c r="B6" s="14">
        <v>97014</v>
      </c>
      <c r="C6" s="15"/>
      <c r="D6" s="16" t="s">
        <v>53</v>
      </c>
      <c r="E6" s="19" t="s">
        <v>8</v>
      </c>
      <c r="F6" s="20">
        <v>0</v>
      </c>
      <c r="G6" s="46">
        <v>0</v>
      </c>
      <c r="H6" s="159"/>
      <c r="I6" s="160"/>
      <c r="J6" s="160"/>
      <c r="K6" s="19" t="s">
        <v>8</v>
      </c>
      <c r="L6" s="20">
        <v>0</v>
      </c>
      <c r="M6" s="21">
        <v>-5</v>
      </c>
      <c r="N6" s="19" t="s">
        <v>8</v>
      </c>
      <c r="O6" s="20">
        <v>0</v>
      </c>
      <c r="P6" s="21">
        <v>0</v>
      </c>
      <c r="Q6" s="19" t="s">
        <v>7</v>
      </c>
      <c r="R6" s="20">
        <v>0</v>
      </c>
      <c r="S6" s="21">
        <v>0</v>
      </c>
      <c r="T6" s="47">
        <v>0</v>
      </c>
      <c r="U6" s="26">
        <v>1</v>
      </c>
      <c r="V6" s="23"/>
      <c r="W6" s="24"/>
      <c r="X6" s="25">
        <v>0</v>
      </c>
      <c r="Y6" s="26">
        <v>1</v>
      </c>
      <c r="Z6" s="25">
        <v>0</v>
      </c>
      <c r="AA6" s="26">
        <v>1</v>
      </c>
      <c r="AB6" s="25">
        <v>2</v>
      </c>
      <c r="AC6" s="26">
        <v>0</v>
      </c>
      <c r="AD6" s="27">
        <v>5</v>
      </c>
      <c r="AE6" s="127"/>
      <c r="AF6" s="45"/>
      <c r="AG6" s="26">
        <v>5</v>
      </c>
      <c r="AH6" s="97"/>
      <c r="AI6" s="97">
        <v>93696</v>
      </c>
      <c r="AJ6" s="97"/>
      <c r="AK6" s="66" t="s">
        <v>48</v>
      </c>
      <c r="AL6" s="66"/>
      <c r="AQ6" s="1"/>
      <c r="AR6" s="1"/>
    </row>
    <row r="7" spans="1:44" ht="17" customHeight="1">
      <c r="A7" s="30" t="s">
        <v>3</v>
      </c>
      <c r="B7" s="31" t="s">
        <v>148</v>
      </c>
      <c r="C7" s="32"/>
      <c r="D7" s="33">
        <v>1000</v>
      </c>
      <c r="E7" s="49">
        <v>-6</v>
      </c>
      <c r="F7" s="50">
        <v>-10</v>
      </c>
      <c r="G7" s="26">
        <v>-7</v>
      </c>
      <c r="H7" s="163"/>
      <c r="I7" s="164"/>
      <c r="J7" s="164"/>
      <c r="K7" s="36">
        <v>-9</v>
      </c>
      <c r="L7" s="37">
        <v>9</v>
      </c>
      <c r="M7" s="37">
        <v>-8</v>
      </c>
      <c r="N7" s="36">
        <v>-4</v>
      </c>
      <c r="O7" s="37">
        <v>-8</v>
      </c>
      <c r="P7" s="37">
        <v>-5</v>
      </c>
      <c r="Q7" s="36">
        <v>4</v>
      </c>
      <c r="R7" s="37">
        <v>5</v>
      </c>
      <c r="S7" s="37">
        <v>7</v>
      </c>
      <c r="T7" s="51"/>
      <c r="U7" s="30"/>
      <c r="V7" s="39"/>
      <c r="W7" s="40"/>
      <c r="X7" s="41"/>
      <c r="Y7" s="30"/>
      <c r="Z7" s="41"/>
      <c r="AA7" s="30"/>
      <c r="AB7" s="41"/>
      <c r="AC7" s="30"/>
      <c r="AD7" s="42">
        <v>1</v>
      </c>
      <c r="AE7" s="51"/>
      <c r="AF7" s="30"/>
      <c r="AG7" s="165"/>
      <c r="AH7" s="97">
        <v>2</v>
      </c>
      <c r="AI7" s="97" t="s">
        <v>47</v>
      </c>
      <c r="AJ7" s="97"/>
      <c r="AK7" s="66">
        <v>1335</v>
      </c>
      <c r="AL7" s="66"/>
      <c r="AQ7" s="1"/>
      <c r="AR7" s="1"/>
    </row>
    <row r="8" spans="1:44" ht="17" customHeight="1">
      <c r="A8" s="45"/>
      <c r="B8" s="14">
        <v>95857</v>
      </c>
      <c r="C8" s="15"/>
      <c r="D8" s="16">
        <v>0</v>
      </c>
      <c r="E8" s="19" t="s">
        <v>8</v>
      </c>
      <c r="F8" s="20">
        <v>0</v>
      </c>
      <c r="G8" s="46">
        <v>0</v>
      </c>
      <c r="H8" s="19" t="s">
        <v>7</v>
      </c>
      <c r="I8" s="20">
        <v>0</v>
      </c>
      <c r="J8" s="46">
        <v>5</v>
      </c>
      <c r="K8" s="159"/>
      <c r="L8" s="160"/>
      <c r="M8" s="160"/>
      <c r="N8" s="19" t="s">
        <v>8</v>
      </c>
      <c r="O8" s="20">
        <v>0</v>
      </c>
      <c r="P8" s="21">
        <v>0</v>
      </c>
      <c r="Q8" s="19" t="s">
        <v>8</v>
      </c>
      <c r="R8" s="20">
        <v>0</v>
      </c>
      <c r="S8" s="21">
        <v>0</v>
      </c>
      <c r="T8" s="47">
        <v>0</v>
      </c>
      <c r="U8" s="26">
        <v>1</v>
      </c>
      <c r="V8" s="25">
        <v>2</v>
      </c>
      <c r="W8" s="26">
        <v>0</v>
      </c>
      <c r="X8" s="23"/>
      <c r="Y8" s="24"/>
      <c r="Z8" s="25">
        <v>0</v>
      </c>
      <c r="AA8" s="26">
        <v>1</v>
      </c>
      <c r="AB8" s="25">
        <v>0</v>
      </c>
      <c r="AC8" s="26">
        <v>1</v>
      </c>
      <c r="AD8" s="27">
        <v>5</v>
      </c>
      <c r="AE8" s="49"/>
      <c r="AF8" s="26"/>
      <c r="AG8" s="26">
        <v>4</v>
      </c>
      <c r="AH8" s="97"/>
      <c r="AI8" s="97">
        <v>95029</v>
      </c>
      <c r="AJ8" s="97"/>
      <c r="AK8" s="66" t="s">
        <v>50</v>
      </c>
      <c r="AL8" s="66"/>
      <c r="AQ8" s="1"/>
      <c r="AR8" s="1"/>
    </row>
    <row r="9" spans="1:44" ht="17" customHeight="1">
      <c r="A9" s="30" t="s">
        <v>4</v>
      </c>
      <c r="B9" s="31" t="s">
        <v>54</v>
      </c>
      <c r="C9" s="32"/>
      <c r="D9" s="33">
        <v>837</v>
      </c>
      <c r="E9" s="49">
        <v>-3</v>
      </c>
      <c r="F9" s="50">
        <v>-1</v>
      </c>
      <c r="G9" s="26">
        <v>-3</v>
      </c>
      <c r="H9" s="49">
        <v>9</v>
      </c>
      <c r="I9" s="50">
        <v>-9</v>
      </c>
      <c r="J9" s="26">
        <v>8</v>
      </c>
      <c r="K9" s="163"/>
      <c r="L9" s="164"/>
      <c r="M9" s="164"/>
      <c r="N9" s="36">
        <v>-8</v>
      </c>
      <c r="O9" s="37">
        <v>-6</v>
      </c>
      <c r="P9" s="37">
        <v>-2</v>
      </c>
      <c r="Q9" s="36">
        <v>-8</v>
      </c>
      <c r="R9" s="37">
        <v>-8</v>
      </c>
      <c r="S9" s="37">
        <v>-6</v>
      </c>
      <c r="T9" s="51"/>
      <c r="U9" s="30"/>
      <c r="V9" s="41"/>
      <c r="W9" s="30"/>
      <c r="X9" s="39"/>
      <c r="Y9" s="40"/>
      <c r="Z9" s="41"/>
      <c r="AA9" s="30"/>
      <c r="AB9" s="41"/>
      <c r="AC9" s="30"/>
      <c r="AD9" s="42">
        <v>2</v>
      </c>
      <c r="AE9" s="166"/>
      <c r="AF9" s="167"/>
      <c r="AG9" s="165"/>
      <c r="AH9" s="97">
        <v>3</v>
      </c>
      <c r="AI9" s="97" t="s">
        <v>58</v>
      </c>
      <c r="AJ9" s="97"/>
      <c r="AK9" s="66">
        <v>563</v>
      </c>
      <c r="AL9" s="66"/>
      <c r="AQ9" s="1"/>
      <c r="AR9" s="1"/>
    </row>
    <row r="10" spans="1:44" ht="17" customHeight="1">
      <c r="A10" s="45"/>
      <c r="B10" s="14">
        <v>95029</v>
      </c>
      <c r="C10" s="15"/>
      <c r="D10" s="16" t="s">
        <v>50</v>
      </c>
      <c r="E10" s="19" t="s">
        <v>8</v>
      </c>
      <c r="F10" s="20">
        <v>0</v>
      </c>
      <c r="G10" s="52">
        <v>0</v>
      </c>
      <c r="H10" s="19" t="s">
        <v>7</v>
      </c>
      <c r="I10" s="20">
        <v>0</v>
      </c>
      <c r="J10" s="46">
        <v>0</v>
      </c>
      <c r="K10" s="19" t="s">
        <v>7</v>
      </c>
      <c r="L10" s="20">
        <v>0</v>
      </c>
      <c r="M10" s="46">
        <v>0</v>
      </c>
      <c r="N10" s="159"/>
      <c r="O10" s="160"/>
      <c r="P10" s="160"/>
      <c r="Q10" s="19" t="s">
        <v>8</v>
      </c>
      <c r="R10" s="20">
        <v>0</v>
      </c>
      <c r="S10" s="21">
        <v>-6</v>
      </c>
      <c r="T10" s="47">
        <v>0</v>
      </c>
      <c r="U10" s="26">
        <v>1</v>
      </c>
      <c r="V10" s="25">
        <v>2</v>
      </c>
      <c r="W10" s="26">
        <v>0</v>
      </c>
      <c r="X10" s="25">
        <v>2</v>
      </c>
      <c r="Y10" s="26">
        <v>0</v>
      </c>
      <c r="Z10" s="23"/>
      <c r="AA10" s="24"/>
      <c r="AB10" s="25">
        <v>0</v>
      </c>
      <c r="AC10" s="26">
        <v>1</v>
      </c>
      <c r="AD10" s="27">
        <v>6</v>
      </c>
      <c r="AE10" s="49"/>
      <c r="AF10" s="26"/>
      <c r="AG10" s="26">
        <v>3</v>
      </c>
      <c r="AH10" s="97"/>
      <c r="AI10" s="97">
        <v>95857</v>
      </c>
      <c r="AJ10" s="97"/>
      <c r="AK10" s="66">
        <v>0</v>
      </c>
      <c r="AL10" s="66"/>
      <c r="AQ10" s="1"/>
      <c r="AR10" s="1"/>
    </row>
    <row r="11" spans="1:44" ht="17" customHeight="1">
      <c r="A11" s="30" t="s">
        <v>5</v>
      </c>
      <c r="B11" s="31" t="s">
        <v>58</v>
      </c>
      <c r="C11" s="32"/>
      <c r="D11" s="33">
        <v>563</v>
      </c>
      <c r="E11" s="58">
        <v>-3</v>
      </c>
      <c r="F11" s="59">
        <v>-7</v>
      </c>
      <c r="G11" s="60">
        <v>-6</v>
      </c>
      <c r="H11" s="49">
        <v>4</v>
      </c>
      <c r="I11" s="50">
        <v>8</v>
      </c>
      <c r="J11" s="26">
        <v>5</v>
      </c>
      <c r="K11" s="49">
        <v>8</v>
      </c>
      <c r="L11" s="50">
        <v>6</v>
      </c>
      <c r="M11" s="26">
        <v>2</v>
      </c>
      <c r="N11" s="163"/>
      <c r="O11" s="164"/>
      <c r="P11" s="164"/>
      <c r="Q11" s="36">
        <v>5</v>
      </c>
      <c r="R11" s="37">
        <v>10</v>
      </c>
      <c r="S11" s="37">
        <v>-7</v>
      </c>
      <c r="T11" s="51"/>
      <c r="U11" s="30"/>
      <c r="V11" s="41"/>
      <c r="W11" s="30"/>
      <c r="X11" s="41"/>
      <c r="Y11" s="30"/>
      <c r="Z11" s="39"/>
      <c r="AA11" s="40"/>
      <c r="AB11" s="41"/>
      <c r="AC11" s="30"/>
      <c r="AD11" s="42"/>
      <c r="AE11" s="166"/>
      <c r="AF11" s="167"/>
      <c r="AG11" s="165"/>
      <c r="AH11" s="97">
        <v>4</v>
      </c>
      <c r="AI11" s="97" t="s">
        <v>54</v>
      </c>
      <c r="AJ11" s="97"/>
      <c r="AK11" s="66">
        <v>837</v>
      </c>
      <c r="AL11" s="66"/>
      <c r="AQ11" s="1"/>
      <c r="AR11" s="1"/>
    </row>
    <row r="12" spans="1:44" ht="17" customHeight="1">
      <c r="A12" s="45"/>
      <c r="B12" s="14">
        <v>999998</v>
      </c>
      <c r="C12" s="15"/>
      <c r="D12" s="16" t="s">
        <v>60</v>
      </c>
      <c r="E12" s="19" t="s">
        <v>7</v>
      </c>
      <c r="F12" s="20">
        <v>0</v>
      </c>
      <c r="G12" s="46">
        <v>0</v>
      </c>
      <c r="H12" s="19" t="s">
        <v>8</v>
      </c>
      <c r="I12" s="20">
        <v>0</v>
      </c>
      <c r="J12" s="52">
        <v>0</v>
      </c>
      <c r="K12" s="19" t="s">
        <v>7</v>
      </c>
      <c r="L12" s="20">
        <v>0</v>
      </c>
      <c r="M12" s="46">
        <v>0</v>
      </c>
      <c r="N12" s="19" t="s">
        <v>7</v>
      </c>
      <c r="O12" s="20">
        <v>0</v>
      </c>
      <c r="P12" s="46">
        <v>6</v>
      </c>
      <c r="Q12" s="159"/>
      <c r="R12" s="160"/>
      <c r="S12" s="160"/>
      <c r="T12" s="47">
        <v>2</v>
      </c>
      <c r="U12" s="26">
        <v>0</v>
      </c>
      <c r="V12" s="25">
        <v>0</v>
      </c>
      <c r="W12" s="26">
        <v>1</v>
      </c>
      <c r="X12" s="25">
        <v>2</v>
      </c>
      <c r="Y12" s="26">
        <v>0</v>
      </c>
      <c r="Z12" s="25">
        <v>2</v>
      </c>
      <c r="AA12" s="26">
        <v>0</v>
      </c>
      <c r="AB12" s="23"/>
      <c r="AC12" s="24"/>
      <c r="AD12" s="27">
        <v>7</v>
      </c>
      <c r="AE12" s="49"/>
      <c r="AF12" s="26"/>
      <c r="AG12" s="26">
        <v>1</v>
      </c>
      <c r="AH12" s="97"/>
      <c r="AI12" s="97">
        <v>97014</v>
      </c>
      <c r="AJ12" s="97"/>
      <c r="AK12" s="66" t="s">
        <v>53</v>
      </c>
      <c r="AL12" s="66"/>
      <c r="AQ12" s="1"/>
      <c r="AR12" s="1"/>
    </row>
    <row r="13" spans="1:44" ht="17" customHeight="1">
      <c r="A13" s="30" t="s">
        <v>14</v>
      </c>
      <c r="B13" s="55" t="s">
        <v>59</v>
      </c>
      <c r="C13" s="56"/>
      <c r="D13" s="57">
        <v>460</v>
      </c>
      <c r="E13" s="61">
        <v>6</v>
      </c>
      <c r="F13" s="59">
        <v>4</v>
      </c>
      <c r="G13" s="62">
        <v>12</v>
      </c>
      <c r="H13" s="58">
        <v>-4</v>
      </c>
      <c r="I13" s="59">
        <v>-5</v>
      </c>
      <c r="J13" s="60">
        <v>-7</v>
      </c>
      <c r="K13" s="61">
        <v>8</v>
      </c>
      <c r="L13" s="59">
        <v>8</v>
      </c>
      <c r="M13" s="62">
        <v>6</v>
      </c>
      <c r="N13" s="61">
        <v>-5</v>
      </c>
      <c r="O13" s="59">
        <v>-10</v>
      </c>
      <c r="P13" s="62">
        <v>7</v>
      </c>
      <c r="Q13" s="163"/>
      <c r="R13" s="164"/>
      <c r="S13" s="164"/>
      <c r="T13" s="51"/>
      <c r="U13" s="30"/>
      <c r="V13" s="41"/>
      <c r="W13" s="30"/>
      <c r="X13" s="41"/>
      <c r="Y13" s="30"/>
      <c r="Z13" s="41"/>
      <c r="AA13" s="30"/>
      <c r="AB13" s="39"/>
      <c r="AC13" s="40"/>
      <c r="AD13" s="42">
        <v>2</v>
      </c>
      <c r="AE13" s="166"/>
      <c r="AF13" s="167"/>
      <c r="AG13" s="165"/>
      <c r="AH13" s="97">
        <v>5</v>
      </c>
      <c r="AI13" s="97" t="s">
        <v>148</v>
      </c>
      <c r="AJ13" s="97"/>
      <c r="AK13" s="66">
        <v>1000</v>
      </c>
      <c r="AL13" s="66"/>
      <c r="AQ13" s="1"/>
      <c r="AR13" s="1"/>
    </row>
    <row r="15" spans="1:44">
      <c r="B15" s="154"/>
      <c r="C15" s="154"/>
      <c r="D15" s="7"/>
      <c r="E15" s="66"/>
      <c r="F15" s="66"/>
      <c r="G15" s="66"/>
      <c r="H15" s="66"/>
      <c r="I15" s="66"/>
      <c r="J15" s="66"/>
      <c r="K15" s="66" t="s">
        <v>121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1:44">
      <c r="B16" s="5" t="s">
        <v>1</v>
      </c>
      <c r="C16" s="5"/>
      <c r="D16" s="7">
        <v>2</v>
      </c>
      <c r="E16" s="65"/>
      <c r="F16" s="66" t="s">
        <v>2</v>
      </c>
      <c r="G16" s="65"/>
      <c r="H16" s="65"/>
      <c r="I16" s="66" t="s">
        <v>3</v>
      </c>
      <c r="J16" s="155"/>
      <c r="K16" s="65"/>
      <c r="L16" s="66" t="s">
        <v>4</v>
      </c>
      <c r="M16" s="155"/>
      <c r="N16" s="65"/>
      <c r="O16" s="66" t="s">
        <v>5</v>
      </c>
      <c r="P16" s="155" t="s">
        <v>10</v>
      </c>
      <c r="Q16" s="155"/>
      <c r="R16" s="99" t="s">
        <v>14</v>
      </c>
      <c r="S16" s="155" t="s">
        <v>10</v>
      </c>
      <c r="T16" s="8" t="s">
        <v>2</v>
      </c>
      <c r="U16" s="156"/>
      <c r="V16" s="8" t="s">
        <v>3</v>
      </c>
      <c r="W16" s="156"/>
      <c r="X16" s="8" t="s">
        <v>4</v>
      </c>
      <c r="Y16" s="156"/>
      <c r="Z16" s="8" t="s">
        <v>5</v>
      </c>
      <c r="AA16" s="156"/>
      <c r="AB16" s="8" t="s">
        <v>14</v>
      </c>
      <c r="AC16" s="156"/>
      <c r="AD16" s="64" t="s">
        <v>6</v>
      </c>
      <c r="AE16" s="157" t="s">
        <v>7</v>
      </c>
      <c r="AF16" s="158" t="s">
        <v>8</v>
      </c>
      <c r="AG16" s="64" t="s">
        <v>15</v>
      </c>
      <c r="AH16" s="99"/>
      <c r="AI16" s="99"/>
      <c r="AJ16" s="99"/>
    </row>
    <row r="17" spans="1:44" ht="17" customHeight="1">
      <c r="B17" s="14">
        <v>93465</v>
      </c>
      <c r="C17" s="15"/>
      <c r="D17" s="16" t="s">
        <v>50</v>
      </c>
      <c r="E17" s="159"/>
      <c r="F17" s="160"/>
      <c r="G17" s="160"/>
      <c r="H17" s="19" t="s">
        <v>7</v>
      </c>
      <c r="I17" s="20">
        <v>0</v>
      </c>
      <c r="J17" s="21">
        <v>0</v>
      </c>
      <c r="K17" s="19" t="s">
        <v>7</v>
      </c>
      <c r="L17" s="20">
        <v>0</v>
      </c>
      <c r="M17" s="21">
        <v>0</v>
      </c>
      <c r="N17" s="19" t="s">
        <v>7</v>
      </c>
      <c r="O17" s="20">
        <v>0</v>
      </c>
      <c r="P17" s="21">
        <v>0</v>
      </c>
      <c r="Q17" s="19" t="s">
        <v>7</v>
      </c>
      <c r="R17" s="20">
        <v>0</v>
      </c>
      <c r="S17" s="21">
        <v>6</v>
      </c>
      <c r="T17" s="23"/>
      <c r="U17" s="24"/>
      <c r="V17" s="25">
        <v>2</v>
      </c>
      <c r="W17" s="26">
        <v>0</v>
      </c>
      <c r="X17" s="25">
        <v>2</v>
      </c>
      <c r="Y17" s="26">
        <v>0</v>
      </c>
      <c r="Z17" s="25">
        <v>2</v>
      </c>
      <c r="AA17" s="26">
        <v>0</v>
      </c>
      <c r="AB17" s="25">
        <v>2</v>
      </c>
      <c r="AC17" s="26">
        <v>0</v>
      </c>
      <c r="AD17" s="27">
        <v>8</v>
      </c>
      <c r="AE17" s="47"/>
      <c r="AF17" s="45"/>
      <c r="AG17" s="161">
        <v>1</v>
      </c>
      <c r="AH17" s="97"/>
      <c r="AI17" s="97">
        <v>93465</v>
      </c>
      <c r="AJ17" s="97"/>
      <c r="AK17" s="65" t="s">
        <v>50</v>
      </c>
      <c r="AL17" s="66"/>
      <c r="AQ17" s="1"/>
      <c r="AR17" s="1"/>
    </row>
    <row r="18" spans="1:44" ht="17" customHeight="1">
      <c r="A18" s="30" t="s">
        <v>2</v>
      </c>
      <c r="B18" s="31" t="s">
        <v>49</v>
      </c>
      <c r="C18" s="32"/>
      <c r="D18" s="33">
        <v>1246</v>
      </c>
      <c r="E18" s="163"/>
      <c r="F18" s="164"/>
      <c r="G18" s="164"/>
      <c r="H18" s="36">
        <v>4</v>
      </c>
      <c r="I18" s="37">
        <v>9</v>
      </c>
      <c r="J18" s="37">
        <v>6</v>
      </c>
      <c r="K18" s="36">
        <v>9</v>
      </c>
      <c r="L18" s="37">
        <v>7</v>
      </c>
      <c r="M18" s="37">
        <v>12</v>
      </c>
      <c r="N18" s="36">
        <v>6</v>
      </c>
      <c r="O18" s="37">
        <v>8</v>
      </c>
      <c r="P18" s="37">
        <v>5</v>
      </c>
      <c r="Q18" s="36">
        <v>3</v>
      </c>
      <c r="R18" s="37">
        <v>-8</v>
      </c>
      <c r="S18" s="37">
        <v>6</v>
      </c>
      <c r="T18" s="39"/>
      <c r="U18" s="40"/>
      <c r="V18" s="41"/>
      <c r="W18" s="30"/>
      <c r="X18" s="41"/>
      <c r="Y18" s="30"/>
      <c r="Z18" s="41"/>
      <c r="AA18" s="30"/>
      <c r="AB18" s="41"/>
      <c r="AC18" s="30"/>
      <c r="AD18" s="42"/>
      <c r="AE18" s="51"/>
      <c r="AF18" s="30"/>
      <c r="AG18" s="62"/>
      <c r="AH18" s="97">
        <v>1</v>
      </c>
      <c r="AI18" s="97" t="s">
        <v>49</v>
      </c>
      <c r="AJ18" s="97"/>
      <c r="AK18" s="66">
        <v>1246</v>
      </c>
      <c r="AL18" s="66"/>
      <c r="AQ18" s="1"/>
      <c r="AR18" s="1"/>
    </row>
    <row r="19" spans="1:44" ht="17" customHeight="1">
      <c r="A19" s="45"/>
      <c r="B19" s="14">
        <v>93466</v>
      </c>
      <c r="C19" s="15"/>
      <c r="D19" s="16">
        <v>0</v>
      </c>
      <c r="E19" s="19" t="s">
        <v>8</v>
      </c>
      <c r="F19" s="20">
        <v>0</v>
      </c>
      <c r="G19" s="46">
        <v>0</v>
      </c>
      <c r="H19" s="159"/>
      <c r="I19" s="160"/>
      <c r="J19" s="160"/>
      <c r="K19" s="19" t="s">
        <v>8</v>
      </c>
      <c r="L19" s="20">
        <v>10</v>
      </c>
      <c r="M19" s="21">
        <v>-7</v>
      </c>
      <c r="N19" s="19" t="s">
        <v>8</v>
      </c>
      <c r="O19" s="20">
        <v>-8</v>
      </c>
      <c r="P19" s="21">
        <v>-14</v>
      </c>
      <c r="Q19" s="19" t="s">
        <v>7</v>
      </c>
      <c r="R19" s="20">
        <v>0</v>
      </c>
      <c r="S19" s="21">
        <v>0</v>
      </c>
      <c r="T19" s="47">
        <v>0</v>
      </c>
      <c r="U19" s="26">
        <v>1</v>
      </c>
      <c r="V19" s="23"/>
      <c r="W19" s="24"/>
      <c r="X19" s="25">
        <v>0</v>
      </c>
      <c r="Y19" s="26">
        <v>1</v>
      </c>
      <c r="Z19" s="25">
        <v>0</v>
      </c>
      <c r="AA19" s="26">
        <v>1</v>
      </c>
      <c r="AB19" s="25">
        <v>2</v>
      </c>
      <c r="AC19" s="26">
        <v>0</v>
      </c>
      <c r="AD19" s="27">
        <v>5</v>
      </c>
      <c r="AE19" s="127"/>
      <c r="AF19" s="45"/>
      <c r="AG19" s="26">
        <v>2</v>
      </c>
      <c r="AH19" s="97"/>
      <c r="AI19" s="14">
        <v>94740</v>
      </c>
      <c r="AJ19" s="15"/>
      <c r="AK19" s="16" t="s">
        <v>57</v>
      </c>
      <c r="AL19" s="66"/>
      <c r="AQ19" s="1"/>
      <c r="AR19" s="1"/>
    </row>
    <row r="20" spans="1:44" ht="17" customHeight="1">
      <c r="A20" s="30" t="s">
        <v>3</v>
      </c>
      <c r="B20" s="31" t="s">
        <v>51</v>
      </c>
      <c r="C20" s="32"/>
      <c r="D20" s="33">
        <v>1198</v>
      </c>
      <c r="E20" s="49">
        <v>-4</v>
      </c>
      <c r="F20" s="50">
        <v>-9</v>
      </c>
      <c r="G20" s="26">
        <v>-6</v>
      </c>
      <c r="H20" s="163"/>
      <c r="I20" s="164"/>
      <c r="J20" s="164"/>
      <c r="K20" s="36">
        <v>-9</v>
      </c>
      <c r="L20" s="37">
        <v>16</v>
      </c>
      <c r="M20" s="37">
        <v>-9</v>
      </c>
      <c r="N20" s="36">
        <v>8</v>
      </c>
      <c r="O20" s="37">
        <v>7</v>
      </c>
      <c r="P20" s="37">
        <v>-9</v>
      </c>
      <c r="Q20" s="36">
        <v>7</v>
      </c>
      <c r="R20" s="37">
        <v>7</v>
      </c>
      <c r="S20" s="37">
        <v>6</v>
      </c>
      <c r="T20" s="51"/>
      <c r="U20" s="30"/>
      <c r="V20" s="39"/>
      <c r="W20" s="40"/>
      <c r="X20" s="41"/>
      <c r="Y20" s="30"/>
      <c r="Z20" s="41"/>
      <c r="AA20" s="30"/>
      <c r="AB20" s="41"/>
      <c r="AC20" s="30"/>
      <c r="AD20" s="42"/>
      <c r="AE20" s="51"/>
      <c r="AF20" s="30"/>
      <c r="AG20" s="165"/>
      <c r="AH20" s="97">
        <v>2</v>
      </c>
      <c r="AI20" s="31" t="s">
        <v>56</v>
      </c>
      <c r="AJ20" s="32"/>
      <c r="AK20" s="33">
        <v>708</v>
      </c>
      <c r="AL20" s="66"/>
      <c r="AQ20" s="1"/>
      <c r="AR20" s="1"/>
    </row>
    <row r="21" spans="1:44" ht="17" customHeight="1">
      <c r="A21" s="45"/>
      <c r="B21" s="14">
        <v>94276</v>
      </c>
      <c r="C21" s="15"/>
      <c r="D21" s="16" t="s">
        <v>48</v>
      </c>
      <c r="E21" s="19" t="s">
        <v>8</v>
      </c>
      <c r="F21" s="20">
        <v>0</v>
      </c>
      <c r="G21" s="46">
        <v>0</v>
      </c>
      <c r="H21" s="19" t="s">
        <v>7</v>
      </c>
      <c r="I21" s="20">
        <v>-10</v>
      </c>
      <c r="J21" s="46">
        <v>7</v>
      </c>
      <c r="K21" s="159"/>
      <c r="L21" s="160"/>
      <c r="M21" s="160"/>
      <c r="N21" s="19" t="s">
        <v>8</v>
      </c>
      <c r="O21" s="20">
        <v>0</v>
      </c>
      <c r="P21" s="21">
        <v>-8</v>
      </c>
      <c r="Q21" s="19" t="s">
        <v>7</v>
      </c>
      <c r="R21" s="20">
        <v>0</v>
      </c>
      <c r="S21" s="21">
        <v>5</v>
      </c>
      <c r="T21" s="47">
        <v>0</v>
      </c>
      <c r="U21" s="26">
        <v>1</v>
      </c>
      <c r="V21" s="25">
        <v>2</v>
      </c>
      <c r="W21" s="26">
        <v>0</v>
      </c>
      <c r="X21" s="23"/>
      <c r="Y21" s="24"/>
      <c r="Z21" s="25">
        <v>0</v>
      </c>
      <c r="AA21" s="26">
        <v>1</v>
      </c>
      <c r="AB21" s="25">
        <v>2</v>
      </c>
      <c r="AC21" s="26">
        <v>0</v>
      </c>
      <c r="AD21" s="27">
        <v>6</v>
      </c>
      <c r="AE21" s="127"/>
      <c r="AF21" s="45"/>
      <c r="AG21" s="26">
        <v>3</v>
      </c>
      <c r="AH21" s="97"/>
      <c r="AI21" s="97">
        <v>94276</v>
      </c>
      <c r="AJ21" s="97"/>
      <c r="AK21" s="66" t="s">
        <v>48</v>
      </c>
      <c r="AL21" s="66"/>
      <c r="AQ21" s="1"/>
      <c r="AR21" s="1"/>
    </row>
    <row r="22" spans="1:44" ht="17" customHeight="1">
      <c r="A22" s="30" t="s">
        <v>4</v>
      </c>
      <c r="B22" s="31" t="s">
        <v>55</v>
      </c>
      <c r="C22" s="32"/>
      <c r="D22" s="33">
        <v>795</v>
      </c>
      <c r="E22" s="49">
        <v>-9</v>
      </c>
      <c r="F22" s="50">
        <v>-7</v>
      </c>
      <c r="G22" s="26">
        <v>-12</v>
      </c>
      <c r="H22" s="49">
        <v>9</v>
      </c>
      <c r="I22" s="50">
        <v>-16</v>
      </c>
      <c r="J22" s="26">
        <v>9</v>
      </c>
      <c r="K22" s="163"/>
      <c r="L22" s="164"/>
      <c r="M22" s="164"/>
      <c r="N22" s="36">
        <v>7</v>
      </c>
      <c r="O22" s="37">
        <v>-9</v>
      </c>
      <c r="P22" s="37">
        <v>-6</v>
      </c>
      <c r="Q22" s="36">
        <v>6</v>
      </c>
      <c r="R22" s="37">
        <v>-9</v>
      </c>
      <c r="S22" s="37">
        <v>4</v>
      </c>
      <c r="T22" s="51"/>
      <c r="U22" s="30"/>
      <c r="V22" s="41"/>
      <c r="W22" s="30"/>
      <c r="X22" s="39"/>
      <c r="Y22" s="40"/>
      <c r="Z22" s="41"/>
      <c r="AA22" s="30"/>
      <c r="AB22" s="41"/>
      <c r="AC22" s="30"/>
      <c r="AD22" s="42"/>
      <c r="AE22" s="51"/>
      <c r="AF22" s="30"/>
      <c r="AG22" s="165"/>
      <c r="AH22" s="97">
        <v>3</v>
      </c>
      <c r="AI22" s="97" t="s">
        <v>55</v>
      </c>
      <c r="AJ22" s="97"/>
      <c r="AK22" s="66">
        <v>795</v>
      </c>
      <c r="AL22" s="66"/>
      <c r="AQ22" s="1"/>
      <c r="AR22" s="1"/>
    </row>
    <row r="23" spans="1:44" ht="17" customHeight="1">
      <c r="A23" s="45"/>
      <c r="B23" s="14">
        <v>94740</v>
      </c>
      <c r="C23" s="15"/>
      <c r="D23" s="16" t="s">
        <v>57</v>
      </c>
      <c r="E23" s="19" t="s">
        <v>8</v>
      </c>
      <c r="F23" s="20">
        <v>0</v>
      </c>
      <c r="G23" s="52">
        <v>0</v>
      </c>
      <c r="H23" s="19" t="s">
        <v>7</v>
      </c>
      <c r="I23" s="20">
        <v>8</v>
      </c>
      <c r="J23" s="46">
        <v>14</v>
      </c>
      <c r="K23" s="19" t="s">
        <v>7</v>
      </c>
      <c r="L23" s="20">
        <v>0</v>
      </c>
      <c r="M23" s="46">
        <v>8</v>
      </c>
      <c r="N23" s="159"/>
      <c r="O23" s="160"/>
      <c r="P23" s="160"/>
      <c r="Q23" s="19" t="s">
        <v>7</v>
      </c>
      <c r="R23" s="20">
        <v>0</v>
      </c>
      <c r="S23" s="21">
        <v>0</v>
      </c>
      <c r="T23" s="47">
        <v>0</v>
      </c>
      <c r="U23" s="26">
        <v>1</v>
      </c>
      <c r="V23" s="25">
        <v>2</v>
      </c>
      <c r="W23" s="26">
        <v>0</v>
      </c>
      <c r="X23" s="25">
        <v>2</v>
      </c>
      <c r="Y23" s="26">
        <v>0</v>
      </c>
      <c r="Z23" s="23"/>
      <c r="AA23" s="24"/>
      <c r="AB23" s="25">
        <v>2</v>
      </c>
      <c r="AC23" s="26">
        <v>0</v>
      </c>
      <c r="AD23" s="27">
        <v>7</v>
      </c>
      <c r="AE23" s="127"/>
      <c r="AF23" s="45"/>
      <c r="AG23" s="26">
        <v>2</v>
      </c>
      <c r="AH23" s="97"/>
      <c r="AI23" s="97">
        <v>94740</v>
      </c>
      <c r="AJ23" s="97"/>
      <c r="AK23" s="66" t="s">
        <v>57</v>
      </c>
      <c r="AL23" s="66"/>
      <c r="AQ23" s="1"/>
      <c r="AR23" s="1"/>
    </row>
    <row r="24" spans="1:44" ht="17" customHeight="1">
      <c r="A24" s="30" t="s">
        <v>5</v>
      </c>
      <c r="B24" s="31" t="s">
        <v>56</v>
      </c>
      <c r="C24" s="32"/>
      <c r="D24" s="33">
        <v>708</v>
      </c>
      <c r="E24" s="58">
        <v>-6</v>
      </c>
      <c r="F24" s="59">
        <v>-8</v>
      </c>
      <c r="G24" s="60">
        <v>-5</v>
      </c>
      <c r="H24" s="49">
        <v>-8</v>
      </c>
      <c r="I24" s="50">
        <v>-7</v>
      </c>
      <c r="J24" s="26">
        <v>9</v>
      </c>
      <c r="K24" s="49">
        <v>-7</v>
      </c>
      <c r="L24" s="50">
        <v>9</v>
      </c>
      <c r="M24" s="26">
        <v>6</v>
      </c>
      <c r="N24" s="163"/>
      <c r="O24" s="164"/>
      <c r="P24" s="164"/>
      <c r="Q24" s="36">
        <v>6</v>
      </c>
      <c r="R24" s="37">
        <v>8</v>
      </c>
      <c r="S24" s="37">
        <v>7</v>
      </c>
      <c r="T24" s="51"/>
      <c r="U24" s="30"/>
      <c r="V24" s="41"/>
      <c r="W24" s="30"/>
      <c r="X24" s="41"/>
      <c r="Y24" s="30"/>
      <c r="Z24" s="39"/>
      <c r="AA24" s="40"/>
      <c r="AB24" s="41"/>
      <c r="AC24" s="30"/>
      <c r="AD24" s="42"/>
      <c r="AE24" s="51"/>
      <c r="AF24" s="30"/>
      <c r="AG24" s="165"/>
      <c r="AH24" s="97">
        <v>4</v>
      </c>
      <c r="AI24" s="97" t="s">
        <v>56</v>
      </c>
      <c r="AJ24" s="97"/>
      <c r="AK24" s="66">
        <v>708</v>
      </c>
      <c r="AL24" s="66"/>
      <c r="AQ24" s="1"/>
      <c r="AR24" s="1"/>
    </row>
    <row r="25" spans="1:44" ht="17" customHeight="1">
      <c r="A25" s="45"/>
      <c r="B25" s="14">
        <v>91923</v>
      </c>
      <c r="C25" s="15"/>
      <c r="D25" s="16" t="s">
        <v>48</v>
      </c>
      <c r="E25" s="19" t="s">
        <v>8</v>
      </c>
      <c r="F25" s="20">
        <v>0</v>
      </c>
      <c r="G25" s="46">
        <v>-6</v>
      </c>
      <c r="H25" s="19" t="s">
        <v>8</v>
      </c>
      <c r="I25" s="20">
        <v>0</v>
      </c>
      <c r="J25" s="52">
        <v>0</v>
      </c>
      <c r="K25" s="19" t="s">
        <v>8</v>
      </c>
      <c r="L25" s="20">
        <v>0</v>
      </c>
      <c r="M25" s="46">
        <v>-5</v>
      </c>
      <c r="N25" s="19" t="s">
        <v>8</v>
      </c>
      <c r="O25" s="20">
        <v>0</v>
      </c>
      <c r="P25" s="46">
        <v>0</v>
      </c>
      <c r="Q25" s="159"/>
      <c r="R25" s="160"/>
      <c r="S25" s="160"/>
      <c r="T25" s="47">
        <v>0</v>
      </c>
      <c r="U25" s="26">
        <v>1</v>
      </c>
      <c r="V25" s="25">
        <v>0</v>
      </c>
      <c r="W25" s="26">
        <v>1</v>
      </c>
      <c r="X25" s="25">
        <v>0</v>
      </c>
      <c r="Y25" s="26">
        <v>1</v>
      </c>
      <c r="Z25" s="25">
        <v>0</v>
      </c>
      <c r="AA25" s="26">
        <v>1</v>
      </c>
      <c r="AB25" s="23"/>
      <c r="AC25" s="24"/>
      <c r="AD25" s="27">
        <v>4</v>
      </c>
      <c r="AE25" s="127"/>
      <c r="AF25" s="45"/>
      <c r="AG25" s="26">
        <v>5</v>
      </c>
      <c r="AH25" s="97"/>
      <c r="AI25" s="97">
        <v>91923</v>
      </c>
      <c r="AJ25" s="97"/>
      <c r="AK25" s="66" t="s">
        <v>48</v>
      </c>
      <c r="AL25" s="66"/>
      <c r="AQ25" s="1"/>
      <c r="AR25" s="1"/>
    </row>
    <row r="26" spans="1:44" ht="17" customHeight="1">
      <c r="A26" s="30" t="s">
        <v>14</v>
      </c>
      <c r="B26" s="55" t="s">
        <v>61</v>
      </c>
      <c r="C26" s="56"/>
      <c r="D26" s="57">
        <v>415</v>
      </c>
      <c r="E26" s="61">
        <v>-3</v>
      </c>
      <c r="F26" s="59">
        <v>8</v>
      </c>
      <c r="G26" s="62">
        <v>-6</v>
      </c>
      <c r="H26" s="58">
        <v>-7</v>
      </c>
      <c r="I26" s="59">
        <v>-7</v>
      </c>
      <c r="J26" s="60">
        <v>-6</v>
      </c>
      <c r="K26" s="61">
        <v>-6</v>
      </c>
      <c r="L26" s="59">
        <v>9</v>
      </c>
      <c r="M26" s="62">
        <v>-4</v>
      </c>
      <c r="N26" s="61">
        <v>-6</v>
      </c>
      <c r="O26" s="59">
        <v>-8</v>
      </c>
      <c r="P26" s="62">
        <v>-7</v>
      </c>
      <c r="Q26" s="163"/>
      <c r="R26" s="164"/>
      <c r="S26" s="164"/>
      <c r="T26" s="51"/>
      <c r="U26" s="30"/>
      <c r="V26" s="41"/>
      <c r="W26" s="30"/>
      <c r="X26" s="41"/>
      <c r="Y26" s="30"/>
      <c r="Z26" s="41"/>
      <c r="AA26" s="30"/>
      <c r="AB26" s="39"/>
      <c r="AC26" s="40"/>
      <c r="AD26" s="42"/>
      <c r="AE26" s="51"/>
      <c r="AF26" s="30"/>
      <c r="AG26" s="165"/>
      <c r="AH26" s="97">
        <v>5</v>
      </c>
      <c r="AI26" s="97" t="s">
        <v>61</v>
      </c>
      <c r="AJ26" s="97"/>
      <c r="AK26" s="66">
        <v>415</v>
      </c>
      <c r="AL26" s="66"/>
      <c r="AQ26" s="1"/>
      <c r="AR26" s="1"/>
    </row>
    <row r="29" spans="1:44" ht="19" customHeight="1">
      <c r="B29" s="65">
        <v>93696</v>
      </c>
      <c r="C29" s="178"/>
      <c r="D29" s="65" t="s">
        <v>48</v>
      </c>
    </row>
    <row r="30" spans="1:44" ht="19" customHeight="1">
      <c r="B30" s="41" t="s">
        <v>47</v>
      </c>
      <c r="C30" s="41"/>
      <c r="D30" s="41">
        <v>1335</v>
      </c>
      <c r="E30" s="169"/>
    </row>
    <row r="31" spans="1:44" ht="19" customHeight="1">
      <c r="B31" s="170">
        <v>93466</v>
      </c>
      <c r="C31" s="170"/>
      <c r="D31" s="171">
        <v>0</v>
      </c>
      <c r="E31" s="172" t="s">
        <v>158</v>
      </c>
      <c r="F31" s="172"/>
      <c r="G31" s="172"/>
      <c r="H31" s="173"/>
      <c r="S31" s="1" t="s">
        <v>19</v>
      </c>
    </row>
    <row r="32" spans="1:44" ht="19" customHeight="1">
      <c r="B32" s="41" t="s">
        <v>51</v>
      </c>
      <c r="C32" s="41"/>
      <c r="D32" s="30">
        <v>1198</v>
      </c>
      <c r="E32" s="174" t="s">
        <v>159</v>
      </c>
      <c r="F32" s="175"/>
      <c r="G32" s="176"/>
      <c r="H32" s="177"/>
    </row>
    <row r="33" spans="2:32" ht="19" customHeight="1">
      <c r="B33" s="65">
        <v>999998</v>
      </c>
      <c r="C33" s="178"/>
      <c r="D33" s="65" t="s">
        <v>60</v>
      </c>
      <c r="E33" s="169"/>
      <c r="F33" s="169"/>
      <c r="G33" s="169"/>
      <c r="H33" s="8" t="s">
        <v>156</v>
      </c>
      <c r="I33" s="172"/>
      <c r="J33" s="8"/>
      <c r="K33" s="8"/>
      <c r="N33" s="41" t="s">
        <v>51</v>
      </c>
      <c r="O33" s="41"/>
      <c r="P33" s="41"/>
      <c r="Q33" s="41"/>
      <c r="R33" s="64"/>
      <c r="S33" s="169"/>
    </row>
    <row r="34" spans="2:32" ht="19" customHeight="1">
      <c r="B34" s="41" t="s">
        <v>59</v>
      </c>
      <c r="C34" s="41"/>
      <c r="D34" s="41">
        <v>460</v>
      </c>
      <c r="E34" s="169"/>
      <c r="F34" s="169"/>
      <c r="G34" s="169"/>
      <c r="H34" s="179" t="s">
        <v>161</v>
      </c>
      <c r="I34" s="180"/>
      <c r="J34" s="173"/>
      <c r="K34" s="173"/>
      <c r="N34" s="170"/>
      <c r="O34" s="170"/>
      <c r="P34" s="170"/>
      <c r="Q34" s="170"/>
      <c r="R34" s="171"/>
      <c r="S34" s="431" t="s">
        <v>219</v>
      </c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</row>
    <row r="35" spans="2:32" ht="19" customHeight="1">
      <c r="B35" s="65">
        <v>93465</v>
      </c>
      <c r="C35" s="178"/>
      <c r="D35" s="181" t="s">
        <v>50</v>
      </c>
      <c r="E35" s="172" t="s">
        <v>156</v>
      </c>
      <c r="F35" s="172"/>
      <c r="G35" s="172"/>
      <c r="H35" s="182"/>
      <c r="N35" s="41" t="s">
        <v>59</v>
      </c>
      <c r="O35" s="41"/>
      <c r="P35" s="41"/>
      <c r="Q35" s="41"/>
      <c r="R35" s="30"/>
      <c r="S35" s="433" t="s">
        <v>220</v>
      </c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</row>
    <row r="36" spans="2:32" ht="19" customHeight="1">
      <c r="B36" s="41" t="s">
        <v>49</v>
      </c>
      <c r="C36" s="41"/>
      <c r="D36" s="30">
        <v>1246</v>
      </c>
      <c r="E36" s="174" t="s">
        <v>160</v>
      </c>
      <c r="F36" s="183"/>
      <c r="G36" s="183"/>
      <c r="H36" s="176"/>
    </row>
    <row r="37" spans="2:32" ht="18" customHeight="1"/>
  </sheetData>
  <mergeCells count="3">
    <mergeCell ref="AE1:AG1"/>
    <mergeCell ref="S34:AF34"/>
    <mergeCell ref="S35:AF35"/>
  </mergeCells>
  <phoneticPr fontId="23" type="noConversion"/>
  <printOptions horizontalCentered="1"/>
  <pageMargins left="0.5" right="0.5" top="1" bottom="0.5" header="0.5" footer="0.5"/>
  <pageSetup scale="83" orientation="portrait" horizontalDpi="4294967292" verticalDpi="4294967292"/>
  <headerFooter>
    <oddHeader>&amp;C&amp;"Geneva,Bold"&amp;14 &amp;K0000002015 Georgia Games</oddHeader>
  </headerFooter>
  <legacyDrawing r:id="rId1"/>
  <extLst>
    <ext xmlns:mx="http://schemas.microsoft.com/office/mac/excel/2008/main" uri="{64002731-A6B0-56B0-2670-7721B7C09600}">
      <mx:PLV Mode="0" OnePage="0" WScale="15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3"/>
  <sheetViews>
    <sheetView showGridLines="0" showZeros="0" zoomScale="125" zoomScaleNormal="125" zoomScalePageLayoutView="125" workbookViewId="0">
      <selection activeCell="B4" sqref="B4:AG11"/>
    </sheetView>
  </sheetViews>
  <sheetFormatPr baseColWidth="10" defaultColWidth="11.42578125" defaultRowHeight="15" x14ac:dyDescent="0"/>
  <cols>
    <col min="1" max="1" width="3" style="1" customWidth="1"/>
    <col min="2" max="2" width="14.85546875" style="1" customWidth="1"/>
    <col min="3" max="3" width="4.7109375" style="4" customWidth="1"/>
    <col min="4" max="4" width="5.5703125" style="4" customWidth="1"/>
    <col min="5" max="6" width="3.140625" style="4" customWidth="1"/>
    <col min="7" max="7" width="3.5703125" style="4" customWidth="1"/>
    <col min="8" max="11" width="3.140625" style="4" customWidth="1"/>
    <col min="12" max="12" width="3.7109375" style="4" customWidth="1"/>
    <col min="13" max="13" width="3.140625" style="4" customWidth="1"/>
    <col min="14" max="14" width="3.5703125" style="4" customWidth="1"/>
    <col min="15" max="15" width="3.140625" style="4" customWidth="1"/>
    <col min="16" max="16" width="3.28515625" style="4" customWidth="1"/>
    <col min="17" max="23" width="2.7109375" style="4" hidden="1" customWidth="1"/>
    <col min="24" max="24" width="3.7109375" style="6" hidden="1" customWidth="1"/>
    <col min="25" max="27" width="3.5703125" style="4" customWidth="1"/>
    <col min="28" max="28" width="5.5703125" style="4" bestFit="1" customWidth="1"/>
    <col min="29" max="29" width="5.5703125" style="4" customWidth="1"/>
    <col min="30" max="30" width="6.5703125" style="4" customWidth="1"/>
    <col min="31" max="31" width="13.28515625" style="4" customWidth="1"/>
    <col min="32" max="32" width="5.85546875" style="4" customWidth="1"/>
    <col min="33" max="33" width="6.5703125" style="11" customWidth="1"/>
    <col min="34" max="34" width="3.140625" style="4" customWidth="1"/>
    <col min="35" max="35" width="5.5703125" style="4" customWidth="1"/>
    <col min="36" max="36" width="3.140625" style="4" customWidth="1"/>
    <col min="37" max="37" width="5.5703125" style="4" customWidth="1"/>
    <col min="38" max="16384" width="11.42578125" style="4"/>
  </cols>
  <sheetData>
    <row r="1" spans="1:33" ht="16" customHeight="1">
      <c r="B1" s="2" t="s">
        <v>127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38" t="s">
        <v>125</v>
      </c>
      <c r="Z1" s="438"/>
      <c r="AA1" s="438"/>
      <c r="AB1" s="438"/>
    </row>
    <row r="2" spans="1:33" ht="16" customHeight="1">
      <c r="B2" s="5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/>
    </row>
    <row r="3" spans="1:33">
      <c r="B3" s="5" t="s">
        <v>1</v>
      </c>
      <c r="C3" s="5"/>
      <c r="D3" s="7">
        <v>1</v>
      </c>
      <c r="E3" s="8" t="s">
        <v>2</v>
      </c>
      <c r="F3" s="8"/>
      <c r="G3" s="8"/>
      <c r="H3" s="8" t="s">
        <v>3</v>
      </c>
      <c r="I3" s="8"/>
      <c r="J3" s="8"/>
      <c r="K3" s="8" t="s">
        <v>4</v>
      </c>
      <c r="L3" s="8"/>
      <c r="M3" s="8"/>
      <c r="N3" s="8" t="s">
        <v>5</v>
      </c>
      <c r="O3" s="8"/>
      <c r="P3" s="8"/>
      <c r="Q3" s="9" t="s">
        <v>2</v>
      </c>
      <c r="R3" s="10"/>
      <c r="S3" s="9" t="s">
        <v>3</v>
      </c>
      <c r="T3" s="10"/>
      <c r="U3" s="9" t="s">
        <v>4</v>
      </c>
      <c r="V3" s="10"/>
      <c r="W3" s="9" t="s">
        <v>5</v>
      </c>
      <c r="X3" s="10"/>
      <c r="Y3" s="6" t="s">
        <v>6</v>
      </c>
      <c r="Z3" s="11" t="s">
        <v>7</v>
      </c>
      <c r="AA3" s="12" t="s">
        <v>8</v>
      </c>
      <c r="AB3" s="13" t="s">
        <v>9</v>
      </c>
      <c r="AC3" s="13" t="s">
        <v>16</v>
      </c>
    </row>
    <row r="4" spans="1:33" s="87" customFormat="1" ht="16">
      <c r="B4" s="14"/>
      <c r="C4" s="15"/>
      <c r="D4" s="16"/>
      <c r="E4" s="236"/>
      <c r="F4" s="237"/>
      <c r="G4" s="237"/>
      <c r="H4" s="68" t="str">
        <f>IF(J5&lt;0,"L",IF(J5&gt;0,"W", ))</f>
        <v>W</v>
      </c>
      <c r="I4" s="238">
        <f>IF($H24&gt;$I24,$I24,-$H24)</f>
        <v>0</v>
      </c>
      <c r="J4" s="239">
        <f>IF($H25&gt;$I25,$I25,-$H25)</f>
        <v>0</v>
      </c>
      <c r="K4" s="68">
        <f>IF(M5&lt;0,"L",IF(M5&gt;0,"W", ))</f>
        <v>0</v>
      </c>
      <c r="L4" s="238">
        <f>IF($H14&gt;$I14,$I14,-$H14)</f>
        <v>0</v>
      </c>
      <c r="M4" s="239">
        <f>IF($H15&gt;$I15,$I15,-$H15)</f>
        <v>0</v>
      </c>
      <c r="N4" s="68" t="str">
        <f>IF(P5&lt;0,"L",IF(P5&gt;0,"W", ))</f>
        <v>L</v>
      </c>
      <c r="O4" s="238">
        <f>IF($H34&gt;$I34,$I34,-$H34)</f>
        <v>0</v>
      </c>
      <c r="P4" s="240">
        <f>IF($H35&gt;$I35,$I35,-$H35)</f>
        <v>0</v>
      </c>
      <c r="Q4" s="241"/>
      <c r="R4" s="242"/>
      <c r="S4" s="132">
        <f>IF(H4="W",2, )</f>
        <v>2</v>
      </c>
      <c r="T4" s="243">
        <f>IF(J5&lt;0, 1, )</f>
        <v>0</v>
      </c>
      <c r="U4" s="132">
        <f>IF(K4="W",2, )</f>
        <v>0</v>
      </c>
      <c r="V4" s="243">
        <f>IF(M5&lt;0, 1, )</f>
        <v>0</v>
      </c>
      <c r="W4" s="132">
        <f>IF(N4="W",2, )</f>
        <v>0</v>
      </c>
      <c r="X4" s="243">
        <f>IF(P5&lt;0, 1, )</f>
        <v>1</v>
      </c>
      <c r="Y4" s="71">
        <f>SUM(Q4:X4)</f>
        <v>3</v>
      </c>
      <c r="Z4" s="244"/>
      <c r="AA4" s="245"/>
      <c r="AB4" s="71">
        <v>3</v>
      </c>
      <c r="AC4" s="71"/>
      <c r="AE4" s="332"/>
      <c r="AF4" s="333"/>
      <c r="AG4" s="16"/>
    </row>
    <row r="5" spans="1:33" s="87" customFormat="1" ht="16">
      <c r="A5" s="125" t="s">
        <v>2</v>
      </c>
      <c r="B5" s="31" t="s">
        <v>132</v>
      </c>
      <c r="C5" s="32"/>
      <c r="D5" s="33">
        <v>1000</v>
      </c>
      <c r="E5" s="249"/>
      <c r="F5" s="250"/>
      <c r="G5" s="250"/>
      <c r="H5" s="251">
        <f>IF($H26&gt;$I26,$I26,-$H26)</f>
        <v>2</v>
      </c>
      <c r="I5" s="252">
        <f>IF($H27&gt;$I27,$I27,-$H27)</f>
        <v>6</v>
      </c>
      <c r="J5" s="252">
        <f>IF($H28&gt;$I28,$I28,-$H28)</f>
        <v>3</v>
      </c>
      <c r="K5" s="251">
        <f>IF($H16&gt;$I16,$I16,-$H16)</f>
        <v>0</v>
      </c>
      <c r="L5" s="252">
        <f>IF($H17&gt;$I17,$I17,-$H17)</f>
        <v>0</v>
      </c>
      <c r="M5" s="252">
        <f>IF($H18&gt;$I18,$I18,-$H18)</f>
        <v>0</v>
      </c>
      <c r="N5" s="251">
        <f>IF($H36&gt;$I36,$I36,-$H36)</f>
        <v>-10</v>
      </c>
      <c r="O5" s="252">
        <f>IF($H37&gt;$I37,$I37,-$H37)</f>
        <v>-6</v>
      </c>
      <c r="P5" s="253">
        <f>IF($H38&gt;$I38,$I38,-$H38)</f>
        <v>-5</v>
      </c>
      <c r="Q5" s="254"/>
      <c r="R5" s="255"/>
      <c r="S5" s="103"/>
      <c r="T5" s="125"/>
      <c r="U5" s="103"/>
      <c r="V5" s="125"/>
      <c r="W5" s="103"/>
      <c r="X5" s="125"/>
      <c r="Y5" s="86"/>
      <c r="Z5" s="256" t="s">
        <v>10</v>
      </c>
      <c r="AA5" s="257" t="s">
        <v>10</v>
      </c>
      <c r="AB5" s="86"/>
      <c r="AC5" s="86"/>
      <c r="AD5" s="324">
        <v>1</v>
      </c>
      <c r="AE5" s="51" t="s">
        <v>153</v>
      </c>
      <c r="AF5" s="41"/>
      <c r="AG5" s="334"/>
    </row>
    <row r="6" spans="1:33" s="87" customFormat="1" ht="16">
      <c r="A6" s="126"/>
      <c r="B6" s="332"/>
      <c r="C6" s="333"/>
      <c r="D6" s="16"/>
      <c r="E6" s="68" t="str">
        <f>IF(G7&lt;0,"L",IF(G7&gt;0,"W", ))</f>
        <v>L</v>
      </c>
      <c r="F6" s="238">
        <f>-I4</f>
        <v>0</v>
      </c>
      <c r="G6" s="258">
        <f>-J4</f>
        <v>0</v>
      </c>
      <c r="H6" s="236"/>
      <c r="I6" s="237"/>
      <c r="J6" s="237"/>
      <c r="K6" s="68">
        <f>IF(M7&lt;0,"L",IF(M7&gt;0,"W", ))</f>
        <v>0</v>
      </c>
      <c r="L6" s="238">
        <f>IF(H39&gt;$I39,$I39,-$H39)</f>
        <v>0</v>
      </c>
      <c r="M6" s="239">
        <f>IF(H40&gt;$I40,$I40,-$H40)</f>
        <v>0</v>
      </c>
      <c r="N6" s="68" t="str">
        <f>IF(P7&lt;0,"L",IF(P7&gt;0,"W", ))</f>
        <v>L</v>
      </c>
      <c r="O6" s="238">
        <f>IF($H19&gt;$I19,$I19,-$H19)</f>
        <v>0</v>
      </c>
      <c r="P6" s="240">
        <f>IF($H20&gt;$I20,$I20,-$H20)</f>
        <v>0</v>
      </c>
      <c r="Q6" s="259">
        <f>IF(E6="W",2, )</f>
        <v>0</v>
      </c>
      <c r="R6" s="258">
        <f>IF(G7&lt;0, 1, )</f>
        <v>1</v>
      </c>
      <c r="S6" s="241"/>
      <c r="T6" s="242"/>
      <c r="U6" s="132">
        <f>IF(K6="W",2, )</f>
        <v>0</v>
      </c>
      <c r="V6" s="243">
        <f>IF(M7&lt;0, 1, )</f>
        <v>0</v>
      </c>
      <c r="W6" s="132">
        <f>IF(N6="W",2, )</f>
        <v>0</v>
      </c>
      <c r="X6" s="243">
        <f>IF(P7&lt;0, 1, )</f>
        <v>1</v>
      </c>
      <c r="Y6" s="71">
        <f>SUM(Q6:X6)</f>
        <v>2</v>
      </c>
      <c r="Z6" s="244"/>
      <c r="AA6" s="245"/>
      <c r="AB6" s="77">
        <v>2</v>
      </c>
      <c r="AC6" s="77"/>
      <c r="AD6" s="324"/>
      <c r="AE6" s="87">
        <f t="shared" ref="AE6:AE11" si="0">B6</f>
        <v>0</v>
      </c>
      <c r="AG6" s="128">
        <f t="shared" ref="AG6:AG11" si="1">D6</f>
        <v>0</v>
      </c>
    </row>
    <row r="7" spans="1:33" s="87" customFormat="1" ht="16">
      <c r="A7" s="125" t="s">
        <v>3</v>
      </c>
      <c r="B7" s="51" t="s">
        <v>133</v>
      </c>
      <c r="C7" s="41"/>
      <c r="D7" s="334">
        <v>415</v>
      </c>
      <c r="E7" s="72">
        <f>-H5</f>
        <v>-2</v>
      </c>
      <c r="F7" s="260">
        <f>-I5</f>
        <v>-6</v>
      </c>
      <c r="G7" s="243">
        <f>-J5</f>
        <v>-3</v>
      </c>
      <c r="H7" s="249"/>
      <c r="I7" s="250"/>
      <c r="J7" s="250"/>
      <c r="K7" s="251">
        <f>IF(H41&gt;$I41,$I41,-$H41)</f>
        <v>0</v>
      </c>
      <c r="L7" s="252">
        <f>IF(H42&gt;$I42,$I42,-$H42)</f>
        <v>0</v>
      </c>
      <c r="M7" s="252">
        <f>IF($H43&gt;$I43,$I43,-$H43)</f>
        <v>0</v>
      </c>
      <c r="N7" s="251">
        <f>IF($H21&gt;$I21,$I21,-$H21)</f>
        <v>-3</v>
      </c>
      <c r="O7" s="252">
        <f>IF($H22&gt;$I22,$I22,-$H22)</f>
        <v>-8</v>
      </c>
      <c r="P7" s="253">
        <f>IF($H23&gt;$I23,$I23,-$H23)</f>
        <v>-3</v>
      </c>
      <c r="Q7" s="144"/>
      <c r="R7" s="125"/>
      <c r="S7" s="254"/>
      <c r="T7" s="255"/>
      <c r="U7" s="103"/>
      <c r="V7" s="125"/>
      <c r="W7" s="103"/>
      <c r="X7" s="125"/>
      <c r="Y7" s="86"/>
      <c r="Z7" s="256" t="s">
        <v>10</v>
      </c>
      <c r="AA7" s="257" t="s">
        <v>10</v>
      </c>
      <c r="AB7" s="86"/>
      <c r="AC7" s="86"/>
      <c r="AD7" s="324">
        <v>2</v>
      </c>
      <c r="AE7" s="87" t="str">
        <f t="shared" si="0"/>
        <v>Devalapalli, Pranav</v>
      </c>
      <c r="AG7" s="87">
        <f t="shared" si="1"/>
        <v>415</v>
      </c>
    </row>
    <row r="8" spans="1:33" s="87" customFormat="1" ht="16">
      <c r="A8" s="126"/>
      <c r="B8" s="332"/>
      <c r="C8" s="333"/>
      <c r="D8" s="16"/>
      <c r="E8" s="68">
        <f>IF(G9&lt;0,"L",IF(G9&gt;0,"W", ))</f>
        <v>0</v>
      </c>
      <c r="F8" s="238">
        <f>-L4</f>
        <v>0</v>
      </c>
      <c r="G8" s="258">
        <f>-M4</f>
        <v>0</v>
      </c>
      <c r="H8" s="68">
        <f>IF(J9&lt;0,"L",IF(J9&gt;0,"W", ))</f>
        <v>0</v>
      </c>
      <c r="I8" s="238">
        <f>-L6</f>
        <v>0</v>
      </c>
      <c r="J8" s="258">
        <f>-M6</f>
        <v>0</v>
      </c>
      <c r="K8" s="236"/>
      <c r="L8" s="237"/>
      <c r="M8" s="237"/>
      <c r="N8" s="68">
        <f>IF(P9&lt;0,"L",IF(P9&gt;0,"W", ))</f>
        <v>0</v>
      </c>
      <c r="O8" s="238">
        <f>IF($H29&gt;$I29,$I29,-$H29)</f>
        <v>0</v>
      </c>
      <c r="P8" s="240">
        <f>IF($H30&gt;$I30,$I30,-$H30)</f>
        <v>0</v>
      </c>
      <c r="Q8" s="259">
        <f>IF(E8="W",2, )</f>
        <v>0</v>
      </c>
      <c r="R8" s="258">
        <f>IF(G9&lt;0, 1, )</f>
        <v>0</v>
      </c>
      <c r="S8" s="132">
        <f>IF(H8="W",2, )</f>
        <v>0</v>
      </c>
      <c r="T8" s="243">
        <f>IF(J9&lt;0, 1, )</f>
        <v>0</v>
      </c>
      <c r="U8" s="241"/>
      <c r="V8" s="242"/>
      <c r="W8" s="132">
        <f>IF(N8="W",2, )</f>
        <v>0</v>
      </c>
      <c r="X8" s="243">
        <f>IF(P9&lt;0, 1, )</f>
        <v>0</v>
      </c>
      <c r="Y8" s="71">
        <f>SUM(Q8:X8)</f>
        <v>0</v>
      </c>
      <c r="Z8" s="244"/>
      <c r="AA8" s="245"/>
      <c r="AB8" s="77"/>
      <c r="AC8" s="77"/>
      <c r="AD8" s="324"/>
      <c r="AE8" s="87">
        <f t="shared" si="0"/>
        <v>0</v>
      </c>
      <c r="AG8" s="128">
        <f t="shared" si="1"/>
        <v>0</v>
      </c>
    </row>
    <row r="9" spans="1:33" s="87" customFormat="1" ht="16">
      <c r="A9" s="125" t="s">
        <v>4</v>
      </c>
      <c r="B9" s="51" t="s">
        <v>134</v>
      </c>
      <c r="C9" s="41"/>
      <c r="D9" s="334">
        <v>400</v>
      </c>
      <c r="E9" s="72">
        <f>-K5</f>
        <v>0</v>
      </c>
      <c r="F9" s="260">
        <f>-L5</f>
        <v>0</v>
      </c>
      <c r="G9" s="243">
        <f>-M5</f>
        <v>0</v>
      </c>
      <c r="H9" s="72">
        <f>-K7</f>
        <v>0</v>
      </c>
      <c r="I9" s="260">
        <f>-L7</f>
        <v>0</v>
      </c>
      <c r="J9" s="243">
        <f>-M7</f>
        <v>0</v>
      </c>
      <c r="K9" s="249"/>
      <c r="L9" s="250"/>
      <c r="M9" s="250"/>
      <c r="N9" s="251">
        <f>IF($H31&gt;$I31,$I31,-$H31)</f>
        <v>0</v>
      </c>
      <c r="O9" s="252">
        <f>IF($H32&gt;$I32,$I32,-$H32)</f>
        <v>0</v>
      </c>
      <c r="P9" s="253">
        <f>IF($H33&gt;$I33,$I33,-$H33)</f>
        <v>0</v>
      </c>
      <c r="Q9" s="144"/>
      <c r="R9" s="125"/>
      <c r="S9" s="103"/>
      <c r="T9" s="125"/>
      <c r="U9" s="254"/>
      <c r="V9" s="255"/>
      <c r="W9" s="103"/>
      <c r="X9" s="125"/>
      <c r="Y9" s="86"/>
      <c r="Z9" s="256" t="s">
        <v>10</v>
      </c>
      <c r="AA9" s="257" t="s">
        <v>10</v>
      </c>
      <c r="AB9" s="86"/>
      <c r="AC9" s="86"/>
      <c r="AD9" s="324">
        <v>3</v>
      </c>
      <c r="AE9" s="87" t="str">
        <f t="shared" si="0"/>
        <v>Zhu, Tianyi</v>
      </c>
      <c r="AG9" s="87">
        <f t="shared" si="1"/>
        <v>400</v>
      </c>
    </row>
    <row r="10" spans="1:33" s="87" customFormat="1" ht="16">
      <c r="A10" s="126"/>
      <c r="B10" s="332"/>
      <c r="C10" s="333"/>
      <c r="D10" s="16"/>
      <c r="E10" s="68" t="str">
        <f>IF(G11&lt;0,"L",IF(G11&gt;0,"W", ))</f>
        <v>W</v>
      </c>
      <c r="F10" s="238">
        <f>-O4</f>
        <v>0</v>
      </c>
      <c r="G10" s="261">
        <f>-P4</f>
        <v>0</v>
      </c>
      <c r="H10" s="68" t="str">
        <f>IF(J11&lt;0,"L",IF(J11&gt;0,"W", ))</f>
        <v>W</v>
      </c>
      <c r="I10" s="238">
        <f>-O6</f>
        <v>0</v>
      </c>
      <c r="J10" s="258">
        <f>-P6</f>
        <v>0</v>
      </c>
      <c r="K10" s="68">
        <f>IF(M11&lt;0,"L",IF(M11&gt;0,"W", ))</f>
        <v>0</v>
      </c>
      <c r="L10" s="238">
        <f>-O8</f>
        <v>0</v>
      </c>
      <c r="M10" s="258">
        <f>-P8</f>
        <v>0</v>
      </c>
      <c r="N10" s="236"/>
      <c r="O10" s="237"/>
      <c r="P10" s="262"/>
      <c r="Q10" s="132">
        <f>IF(E10="W",2, )</f>
        <v>2</v>
      </c>
      <c r="R10" s="150">
        <f>IF(E10="L",1, )</f>
        <v>0</v>
      </c>
      <c r="S10" s="132">
        <f>IF(H10="W",2, )</f>
        <v>2</v>
      </c>
      <c r="T10" s="243">
        <f>IF(J11&lt;0, 1, )</f>
        <v>0</v>
      </c>
      <c r="U10" s="132">
        <f>IF(K10="W",2, )</f>
        <v>0</v>
      </c>
      <c r="V10" s="243">
        <f>IF(M11&lt;0, 1, )</f>
        <v>0</v>
      </c>
      <c r="W10" s="241"/>
      <c r="X10" s="242"/>
      <c r="Y10" s="238">
        <f>SUM(Q10:X10)</f>
        <v>4</v>
      </c>
      <c r="Z10" s="244"/>
      <c r="AA10" s="245"/>
      <c r="AB10" s="77"/>
      <c r="AC10" s="77"/>
      <c r="AD10" s="324"/>
      <c r="AE10" s="87">
        <f t="shared" si="0"/>
        <v>0</v>
      </c>
      <c r="AG10" s="128">
        <f t="shared" si="1"/>
        <v>0</v>
      </c>
    </row>
    <row r="11" spans="1:33" s="87" customFormat="1" ht="16">
      <c r="A11" s="125" t="s">
        <v>5</v>
      </c>
      <c r="B11" s="51" t="s">
        <v>153</v>
      </c>
      <c r="C11" s="41"/>
      <c r="D11" s="334"/>
      <c r="E11" s="266">
        <f>-N5</f>
        <v>10</v>
      </c>
      <c r="F11" s="267">
        <f>-O5</f>
        <v>6</v>
      </c>
      <c r="G11" s="268">
        <f>-P5</f>
        <v>5</v>
      </c>
      <c r="H11" s="325">
        <f>-N7</f>
        <v>3</v>
      </c>
      <c r="I11" s="267">
        <f>-O7</f>
        <v>8</v>
      </c>
      <c r="J11" s="109">
        <f>-P7</f>
        <v>3</v>
      </c>
      <c r="K11" s="325">
        <f>-N9</f>
        <v>0</v>
      </c>
      <c r="L11" s="267">
        <f>-O9</f>
        <v>0</v>
      </c>
      <c r="M11" s="109">
        <f>-P9</f>
        <v>0</v>
      </c>
      <c r="N11" s="249"/>
      <c r="O11" s="250"/>
      <c r="P11" s="269"/>
      <c r="Q11" s="103"/>
      <c r="R11" s="125"/>
      <c r="S11" s="103"/>
      <c r="T11" s="125"/>
      <c r="U11" s="103"/>
      <c r="V11" s="125"/>
      <c r="W11" s="254"/>
      <c r="X11" s="255"/>
      <c r="Y11" s="326"/>
      <c r="Z11" s="256" t="s">
        <v>10</v>
      </c>
      <c r="AA11" s="257" t="s">
        <v>10</v>
      </c>
      <c r="AB11" s="86">
        <v>1</v>
      </c>
      <c r="AC11" s="86"/>
      <c r="AD11" s="324">
        <v>4</v>
      </c>
      <c r="AE11" s="87" t="str">
        <f t="shared" si="0"/>
        <v>Chandran, Sharan</v>
      </c>
      <c r="AG11" s="87">
        <f t="shared" si="1"/>
        <v>0</v>
      </c>
    </row>
    <row r="12" spans="1:33" s="87" customFormat="1" ht="16">
      <c r="X12" s="324"/>
      <c r="AD12" s="324"/>
    </row>
    <row r="13" spans="1:33" s="87" customFormat="1" ht="16">
      <c r="H13" s="128" t="s">
        <v>1</v>
      </c>
      <c r="I13" s="324">
        <f>D3</f>
        <v>1</v>
      </c>
      <c r="J13" s="324"/>
      <c r="K13" s="324"/>
      <c r="L13" s="324"/>
      <c r="Y13" s="103"/>
      <c r="Z13" s="103"/>
      <c r="AA13" s="103"/>
      <c r="AB13" s="324"/>
    </row>
    <row r="14" spans="1:33" s="87" customFormat="1" ht="19" customHeight="1">
      <c r="A14" s="68">
        <v>1</v>
      </c>
      <c r="B14" s="130"/>
      <c r="C14" s="131"/>
      <c r="D14" s="131"/>
      <c r="E14" s="131"/>
      <c r="F14" s="131"/>
      <c r="G14" s="131"/>
      <c r="H14" s="270" t="s">
        <v>11</v>
      </c>
      <c r="I14" s="271"/>
      <c r="J14" s="68"/>
      <c r="K14" s="238"/>
      <c r="L14" s="238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258"/>
      <c r="AB14" s="71"/>
    </row>
    <row r="15" spans="1:33" s="87" customFormat="1" ht="19" customHeight="1">
      <c r="A15" s="72"/>
      <c r="B15" s="78"/>
      <c r="C15" s="79"/>
      <c r="D15" s="79"/>
      <c r="E15" s="79"/>
      <c r="F15" s="79"/>
      <c r="G15" s="79"/>
      <c r="H15" s="272" t="s">
        <v>11</v>
      </c>
      <c r="I15" s="273"/>
      <c r="J15" s="72"/>
      <c r="K15" s="323"/>
      <c r="L15" s="323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243"/>
      <c r="AB15" s="77"/>
    </row>
    <row r="16" spans="1:33" s="87" customFormat="1" ht="19" customHeight="1">
      <c r="A16" s="72" t="s">
        <v>2</v>
      </c>
      <c r="B16" s="78" t="str">
        <f>B5</f>
        <v>Tabesh, Behruz</v>
      </c>
      <c r="C16" s="79"/>
      <c r="D16" s="79"/>
      <c r="E16" s="429">
        <f>$D5</f>
        <v>1000</v>
      </c>
      <c r="F16" s="435"/>
      <c r="G16" s="79"/>
      <c r="H16" s="272" t="s">
        <v>11</v>
      </c>
      <c r="I16" s="273"/>
      <c r="J16" s="80" t="str">
        <f>$B9</f>
        <v>Zhu, Tianyi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429">
        <f>$D9</f>
        <v>400</v>
      </c>
      <c r="Z16" s="435"/>
      <c r="AA16" s="243"/>
      <c r="AB16" s="77" t="s">
        <v>4</v>
      </c>
    </row>
    <row r="17" spans="1:28" s="87" customFormat="1" ht="19" customHeight="1">
      <c r="A17" s="72"/>
      <c r="B17" s="78"/>
      <c r="C17" s="79"/>
      <c r="D17" s="79"/>
      <c r="E17" s="79"/>
      <c r="F17" s="79"/>
      <c r="G17" s="79"/>
      <c r="H17" s="272" t="s">
        <v>11</v>
      </c>
      <c r="I17" s="273"/>
      <c r="J17" s="80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243"/>
      <c r="AB17" s="77"/>
    </row>
    <row r="18" spans="1:28" s="87" customFormat="1" ht="19" customHeight="1">
      <c r="A18" s="325"/>
      <c r="B18" s="142"/>
      <c r="C18" s="143"/>
      <c r="D18" s="143"/>
      <c r="E18" s="143"/>
      <c r="F18" s="143"/>
      <c r="G18" s="143"/>
      <c r="H18" s="274" t="s">
        <v>11</v>
      </c>
      <c r="I18" s="275"/>
      <c r="J18" s="144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9"/>
      <c r="AB18" s="86"/>
    </row>
    <row r="19" spans="1:28" s="87" customFormat="1" ht="19" customHeight="1">
      <c r="A19" s="68">
        <v>2</v>
      </c>
      <c r="B19" s="130"/>
      <c r="C19" s="131"/>
      <c r="D19" s="131"/>
      <c r="E19" s="131"/>
      <c r="F19" s="131"/>
      <c r="G19" s="131"/>
      <c r="H19" s="270" t="s">
        <v>11</v>
      </c>
      <c r="I19" s="271"/>
      <c r="J19" s="72"/>
      <c r="K19" s="323"/>
      <c r="L19" s="323"/>
      <c r="M19" s="81"/>
      <c r="N19" s="81"/>
      <c r="O19" s="81"/>
      <c r="P19" s="81"/>
      <c r="Q19" s="81"/>
      <c r="R19" s="81"/>
      <c r="S19" s="81"/>
      <c r="T19" s="81"/>
      <c r="AA19" s="324"/>
      <c r="AB19" s="71"/>
    </row>
    <row r="20" spans="1:28" s="87" customFormat="1" ht="19" customHeight="1">
      <c r="A20" s="72"/>
      <c r="B20" s="78"/>
      <c r="C20" s="79"/>
      <c r="D20" s="79"/>
      <c r="E20" s="79"/>
      <c r="F20" s="79"/>
      <c r="G20" s="79"/>
      <c r="H20" s="272" t="s">
        <v>11</v>
      </c>
      <c r="I20" s="273"/>
      <c r="J20" s="72"/>
      <c r="K20" s="323"/>
      <c r="L20" s="323"/>
      <c r="M20" s="81"/>
      <c r="N20" s="81"/>
      <c r="O20" s="81"/>
      <c r="P20" s="81"/>
      <c r="Q20" s="81"/>
      <c r="R20" s="81"/>
      <c r="S20" s="81"/>
      <c r="T20" s="81"/>
      <c r="AA20" s="324"/>
      <c r="AB20" s="77"/>
    </row>
    <row r="21" spans="1:28" s="87" customFormat="1" ht="19" customHeight="1">
      <c r="A21" s="72" t="s">
        <v>3</v>
      </c>
      <c r="B21" s="78" t="str">
        <f>$B7</f>
        <v>Devalapalli, Pranav</v>
      </c>
      <c r="C21" s="79"/>
      <c r="D21" s="79"/>
      <c r="E21" s="429">
        <f>$D7</f>
        <v>415</v>
      </c>
      <c r="F21" s="435"/>
      <c r="G21" s="79"/>
      <c r="H21" s="272">
        <v>3</v>
      </c>
      <c r="I21" s="273">
        <v>11</v>
      </c>
      <c r="J21" s="80" t="str">
        <f>$B11</f>
        <v>Chandran, Sharan</v>
      </c>
      <c r="K21" s="81"/>
      <c r="L21" s="81"/>
      <c r="Y21" s="436">
        <f>$D11</f>
        <v>0</v>
      </c>
      <c r="Z21" s="437"/>
      <c r="AA21" s="324"/>
      <c r="AB21" s="77" t="s">
        <v>5</v>
      </c>
    </row>
    <row r="22" spans="1:28" s="87" customFormat="1" ht="19" customHeight="1">
      <c r="A22" s="72"/>
      <c r="B22" s="78"/>
      <c r="C22" s="79"/>
      <c r="D22" s="79"/>
      <c r="E22" s="79"/>
      <c r="F22" s="79"/>
      <c r="G22" s="79"/>
      <c r="H22" s="272">
        <v>8</v>
      </c>
      <c r="I22" s="273">
        <v>11</v>
      </c>
      <c r="J22" s="80"/>
      <c r="K22" s="81"/>
      <c r="L22" s="81"/>
      <c r="AA22" s="324"/>
      <c r="AB22" s="77"/>
    </row>
    <row r="23" spans="1:28" s="87" customFormat="1" ht="19" customHeight="1">
      <c r="A23" s="325"/>
      <c r="B23" s="142"/>
      <c r="C23" s="143"/>
      <c r="D23" s="143"/>
      <c r="E23" s="143"/>
      <c r="F23" s="143"/>
      <c r="G23" s="143"/>
      <c r="H23" s="274">
        <v>3</v>
      </c>
      <c r="I23" s="275">
        <v>11</v>
      </c>
      <c r="J23" s="144"/>
      <c r="K23" s="81"/>
      <c r="L23" s="81"/>
      <c r="Y23" s="103"/>
      <c r="Z23" s="103"/>
      <c r="AA23" s="326"/>
      <c r="AB23" s="86"/>
    </row>
    <row r="24" spans="1:28" s="87" customFormat="1" ht="19" customHeight="1">
      <c r="A24" s="68">
        <v>3</v>
      </c>
      <c r="B24" s="130"/>
      <c r="C24" s="131"/>
      <c r="D24" s="131"/>
      <c r="E24" s="131"/>
      <c r="F24" s="131"/>
      <c r="G24" s="131"/>
      <c r="H24" s="270" t="s">
        <v>11</v>
      </c>
      <c r="I24" s="271"/>
      <c r="J24" s="68"/>
      <c r="K24" s="238"/>
      <c r="L24" s="238"/>
      <c r="M24" s="132"/>
      <c r="N24" s="132"/>
      <c r="O24" s="132"/>
      <c r="P24" s="132"/>
      <c r="Q24" s="132"/>
      <c r="R24" s="132"/>
      <c r="S24" s="132"/>
      <c r="T24" s="132"/>
      <c r="AA24" s="324"/>
      <c r="AB24" s="71"/>
    </row>
    <row r="25" spans="1:28" s="87" customFormat="1" ht="19" customHeight="1">
      <c r="A25" s="72"/>
      <c r="B25" s="78"/>
      <c r="C25" s="79"/>
      <c r="D25" s="79"/>
      <c r="E25" s="79"/>
      <c r="F25" s="79"/>
      <c r="G25" s="79"/>
      <c r="H25" s="272" t="s">
        <v>11</v>
      </c>
      <c r="I25" s="273"/>
      <c r="J25" s="72"/>
      <c r="K25" s="323"/>
      <c r="L25" s="323"/>
      <c r="M25" s="81"/>
      <c r="N25" s="81"/>
      <c r="O25" s="81"/>
      <c r="P25" s="81"/>
      <c r="Q25" s="81"/>
      <c r="R25" s="81"/>
      <c r="S25" s="81"/>
      <c r="T25" s="81"/>
      <c r="AA25" s="324"/>
      <c r="AB25" s="77"/>
    </row>
    <row r="26" spans="1:28" s="87" customFormat="1" ht="19" customHeight="1">
      <c r="A26" s="72" t="s">
        <v>2</v>
      </c>
      <c r="B26" s="78" t="str">
        <f>B5</f>
        <v>Tabesh, Behruz</v>
      </c>
      <c r="C26" s="79"/>
      <c r="D26" s="79"/>
      <c r="E26" s="429">
        <f>$D5</f>
        <v>1000</v>
      </c>
      <c r="F26" s="435"/>
      <c r="G26" s="79"/>
      <c r="H26" s="272">
        <v>11</v>
      </c>
      <c r="I26" s="273">
        <v>2</v>
      </c>
      <c r="J26" s="78" t="str">
        <f>$B7</f>
        <v>Devalapalli, Pranav</v>
      </c>
      <c r="K26" s="81"/>
      <c r="L26" s="81"/>
      <c r="Y26" s="429">
        <f>$D7</f>
        <v>415</v>
      </c>
      <c r="Z26" s="435"/>
      <c r="AA26" s="324"/>
      <c r="AB26" s="77" t="s">
        <v>3</v>
      </c>
    </row>
    <row r="27" spans="1:28" s="87" customFormat="1" ht="19" customHeight="1">
      <c r="A27" s="72"/>
      <c r="B27" s="78"/>
      <c r="C27" s="79"/>
      <c r="D27" s="79"/>
      <c r="E27" s="79"/>
      <c r="F27" s="79"/>
      <c r="G27" s="79"/>
      <c r="H27" s="272">
        <v>11</v>
      </c>
      <c r="I27" s="273">
        <v>6</v>
      </c>
      <c r="J27" s="80"/>
      <c r="K27" s="81"/>
      <c r="L27" s="81"/>
      <c r="AA27" s="324"/>
      <c r="AB27" s="77"/>
    </row>
    <row r="28" spans="1:28" s="87" customFormat="1" ht="19" customHeight="1">
      <c r="A28" s="325"/>
      <c r="B28" s="142"/>
      <c r="C28" s="143"/>
      <c r="D28" s="143"/>
      <c r="E28" s="143"/>
      <c r="F28" s="143"/>
      <c r="G28" s="143"/>
      <c r="H28" s="274">
        <v>11</v>
      </c>
      <c r="I28" s="275">
        <v>3</v>
      </c>
      <c r="J28" s="144"/>
      <c r="K28" s="81"/>
      <c r="L28" s="81"/>
      <c r="Y28" s="103"/>
      <c r="Z28" s="103"/>
      <c r="AA28" s="326"/>
      <c r="AB28" s="86"/>
    </row>
    <row r="29" spans="1:28" s="87" customFormat="1" ht="19" customHeight="1">
      <c r="A29" s="68">
        <v>4</v>
      </c>
      <c r="B29" s="130"/>
      <c r="C29" s="131"/>
      <c r="D29" s="131"/>
      <c r="E29" s="131"/>
      <c r="F29" s="131"/>
      <c r="G29" s="131"/>
      <c r="H29" s="270" t="s">
        <v>11</v>
      </c>
      <c r="I29" s="271"/>
      <c r="J29" s="68"/>
      <c r="K29" s="238"/>
      <c r="L29" s="238"/>
      <c r="M29" s="132"/>
      <c r="N29" s="132"/>
      <c r="O29" s="132"/>
      <c r="P29" s="132"/>
      <c r="Q29" s="132"/>
      <c r="R29" s="132"/>
      <c r="S29" s="132"/>
      <c r="T29" s="132"/>
      <c r="AA29" s="324"/>
      <c r="AB29" s="71"/>
    </row>
    <row r="30" spans="1:28" s="87" customFormat="1" ht="19" customHeight="1">
      <c r="A30" s="72"/>
      <c r="B30" s="78"/>
      <c r="C30" s="79"/>
      <c r="D30" s="79"/>
      <c r="E30" s="79"/>
      <c r="F30" s="79"/>
      <c r="G30" s="79"/>
      <c r="H30" s="272" t="s">
        <v>11</v>
      </c>
      <c r="I30" s="273"/>
      <c r="J30" s="72"/>
      <c r="K30" s="323"/>
      <c r="L30" s="323"/>
      <c r="M30" s="81"/>
      <c r="N30" s="81"/>
      <c r="O30" s="81"/>
      <c r="P30" s="81"/>
      <c r="Q30" s="81"/>
      <c r="R30" s="81"/>
      <c r="S30" s="81"/>
      <c r="T30" s="81"/>
      <c r="AA30" s="324"/>
      <c r="AB30" s="77"/>
    </row>
    <row r="31" spans="1:28" s="87" customFormat="1" ht="19" customHeight="1">
      <c r="A31" s="72" t="s">
        <v>4</v>
      </c>
      <c r="B31" s="78" t="str">
        <f>B9</f>
        <v>Zhu, Tianyi</v>
      </c>
      <c r="C31" s="79"/>
      <c r="D31" s="79"/>
      <c r="E31" s="429">
        <f>$D9</f>
        <v>400</v>
      </c>
      <c r="F31" s="435"/>
      <c r="G31" s="79"/>
      <c r="H31" s="272" t="s">
        <v>11</v>
      </c>
      <c r="I31" s="273"/>
      <c r="J31" s="80" t="str">
        <f>$B11</f>
        <v>Chandran, Sharan</v>
      </c>
      <c r="K31" s="81"/>
      <c r="L31" s="81"/>
      <c r="Y31" s="436">
        <f>$D11</f>
        <v>0</v>
      </c>
      <c r="Z31" s="437"/>
      <c r="AA31" s="324"/>
      <c r="AB31" s="77" t="s">
        <v>5</v>
      </c>
    </row>
    <row r="32" spans="1:28" s="87" customFormat="1" ht="19" customHeight="1">
      <c r="A32" s="72"/>
      <c r="B32" s="78"/>
      <c r="C32" s="79"/>
      <c r="D32" s="79"/>
      <c r="E32" s="79"/>
      <c r="F32" s="79"/>
      <c r="G32" s="79"/>
      <c r="H32" s="272" t="s">
        <v>11</v>
      </c>
      <c r="I32" s="273"/>
      <c r="J32" s="80"/>
      <c r="K32" s="81"/>
      <c r="L32" s="81"/>
      <c r="AA32" s="324"/>
      <c r="AB32" s="77"/>
    </row>
    <row r="33" spans="1:33" s="87" customFormat="1" ht="19" customHeight="1">
      <c r="A33" s="325"/>
      <c r="B33" s="142"/>
      <c r="C33" s="143"/>
      <c r="D33" s="143"/>
      <c r="E33" s="143"/>
      <c r="F33" s="143"/>
      <c r="G33" s="143"/>
      <c r="H33" s="274" t="s">
        <v>11</v>
      </c>
      <c r="I33" s="275"/>
      <c r="J33" s="144"/>
      <c r="K33" s="81"/>
      <c r="L33" s="81"/>
      <c r="Y33" s="103"/>
      <c r="Z33" s="103"/>
      <c r="AA33" s="326"/>
      <c r="AB33" s="86"/>
    </row>
    <row r="34" spans="1:33" s="87" customFormat="1" ht="19" customHeight="1">
      <c r="A34" s="68">
        <v>5</v>
      </c>
      <c r="B34" s="130"/>
      <c r="C34" s="131"/>
      <c r="D34" s="131"/>
      <c r="E34" s="131"/>
      <c r="F34" s="131"/>
      <c r="G34" s="131"/>
      <c r="H34" s="270" t="s">
        <v>11</v>
      </c>
      <c r="I34" s="271"/>
      <c r="J34" s="68"/>
      <c r="K34" s="238"/>
      <c r="L34" s="238"/>
      <c r="M34" s="132"/>
      <c r="N34" s="132"/>
      <c r="O34" s="132"/>
      <c r="P34" s="132"/>
      <c r="Q34" s="132"/>
      <c r="R34" s="132"/>
      <c r="S34" s="132"/>
      <c r="T34" s="132"/>
      <c r="AA34" s="324"/>
      <c r="AB34" s="71"/>
    </row>
    <row r="35" spans="1:33" s="87" customFormat="1" ht="19" customHeight="1">
      <c r="A35" s="72"/>
      <c r="B35" s="78"/>
      <c r="C35" s="79"/>
      <c r="D35" s="79"/>
      <c r="E35" s="79"/>
      <c r="F35" s="79"/>
      <c r="G35" s="79"/>
      <c r="H35" s="272" t="s">
        <v>11</v>
      </c>
      <c r="I35" s="273"/>
      <c r="J35" s="72"/>
      <c r="K35" s="323"/>
      <c r="L35" s="323"/>
      <c r="M35" s="81"/>
      <c r="N35" s="81"/>
      <c r="O35" s="81"/>
      <c r="P35" s="81"/>
      <c r="Q35" s="81"/>
      <c r="R35" s="81"/>
      <c r="S35" s="81"/>
      <c r="T35" s="81"/>
      <c r="AA35" s="324"/>
      <c r="AB35" s="77"/>
    </row>
    <row r="36" spans="1:33" s="87" customFormat="1" ht="19" customHeight="1">
      <c r="A36" s="72" t="s">
        <v>2</v>
      </c>
      <c r="B36" s="78" t="str">
        <f>B5</f>
        <v>Tabesh, Behruz</v>
      </c>
      <c r="C36" s="79"/>
      <c r="D36" s="79"/>
      <c r="E36" s="429">
        <f>$D5</f>
        <v>1000</v>
      </c>
      <c r="F36" s="435"/>
      <c r="G36" s="79"/>
      <c r="H36" s="272">
        <v>10</v>
      </c>
      <c r="I36" s="273">
        <v>12</v>
      </c>
      <c r="J36" s="80" t="str">
        <f>$B11</f>
        <v>Chandran, Sharan</v>
      </c>
      <c r="K36" s="81"/>
      <c r="L36" s="81"/>
      <c r="Y36" s="436">
        <f>$D11</f>
        <v>0</v>
      </c>
      <c r="Z36" s="437"/>
      <c r="AA36" s="324"/>
      <c r="AB36" s="77" t="s">
        <v>5</v>
      </c>
    </row>
    <row r="37" spans="1:33" s="87" customFormat="1" ht="19" customHeight="1">
      <c r="A37" s="72"/>
      <c r="B37" s="78"/>
      <c r="C37" s="79"/>
      <c r="D37" s="79"/>
      <c r="E37" s="79"/>
      <c r="F37" s="79"/>
      <c r="G37" s="79"/>
      <c r="H37" s="272">
        <v>6</v>
      </c>
      <c r="I37" s="273">
        <v>11</v>
      </c>
      <c r="J37" s="80"/>
      <c r="K37" s="81"/>
      <c r="L37" s="81"/>
      <c r="AA37" s="324"/>
      <c r="AB37" s="77"/>
    </row>
    <row r="38" spans="1:33" s="87" customFormat="1" ht="19" customHeight="1">
      <c r="A38" s="325"/>
      <c r="B38" s="142"/>
      <c r="C38" s="143"/>
      <c r="D38" s="143"/>
      <c r="E38" s="143"/>
      <c r="F38" s="143"/>
      <c r="G38" s="143"/>
      <c r="H38" s="274">
        <v>5</v>
      </c>
      <c r="I38" s="275">
        <v>11</v>
      </c>
      <c r="J38" s="144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326"/>
      <c r="AB38" s="86"/>
    </row>
    <row r="39" spans="1:33" s="87" customFormat="1" ht="19" customHeight="1">
      <c r="A39" s="68">
        <v>6</v>
      </c>
      <c r="B39" s="130"/>
      <c r="C39" s="131"/>
      <c r="D39" s="131"/>
      <c r="E39" s="131"/>
      <c r="F39" s="131"/>
      <c r="G39" s="131"/>
      <c r="H39" s="270" t="s">
        <v>11</v>
      </c>
      <c r="I39" s="271"/>
      <c r="J39" s="72"/>
      <c r="K39" s="323"/>
      <c r="L39" s="323"/>
      <c r="M39" s="81"/>
      <c r="N39" s="81"/>
      <c r="O39" s="81"/>
      <c r="P39" s="81"/>
      <c r="Q39" s="81"/>
      <c r="R39" s="81"/>
      <c r="S39" s="81"/>
      <c r="T39" s="81"/>
      <c r="AA39" s="324"/>
      <c r="AB39" s="77"/>
    </row>
    <row r="40" spans="1:33" s="87" customFormat="1" ht="19" customHeight="1">
      <c r="A40" s="72"/>
      <c r="B40" s="78"/>
      <c r="C40" s="79"/>
      <c r="D40" s="79"/>
      <c r="E40" s="79"/>
      <c r="F40" s="79"/>
      <c r="G40" s="79"/>
      <c r="H40" s="272" t="s">
        <v>11</v>
      </c>
      <c r="I40" s="273"/>
      <c r="J40" s="72"/>
      <c r="K40" s="323"/>
      <c r="L40" s="323"/>
      <c r="M40" s="81"/>
      <c r="N40" s="81"/>
      <c r="O40" s="81"/>
      <c r="P40" s="81"/>
      <c r="Q40" s="81"/>
      <c r="R40" s="81"/>
      <c r="S40" s="81"/>
      <c r="T40" s="81"/>
      <c r="AA40" s="324"/>
      <c r="AB40" s="77"/>
    </row>
    <row r="41" spans="1:33" s="87" customFormat="1" ht="19" customHeight="1">
      <c r="A41" s="72" t="s">
        <v>3</v>
      </c>
      <c r="B41" s="78" t="str">
        <f>$B7</f>
        <v>Devalapalli, Pranav</v>
      </c>
      <c r="C41" s="79"/>
      <c r="D41" s="79"/>
      <c r="E41" s="429">
        <f>$D7</f>
        <v>415</v>
      </c>
      <c r="F41" s="435"/>
      <c r="G41" s="79"/>
      <c r="H41" s="272" t="s">
        <v>11</v>
      </c>
      <c r="I41" s="273"/>
      <c r="J41" s="80" t="str">
        <f>$B9</f>
        <v>Zhu, Tianyi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429">
        <f>$D9</f>
        <v>400</v>
      </c>
      <c r="Z41" s="435"/>
      <c r="AA41" s="243"/>
      <c r="AB41" s="77" t="s">
        <v>4</v>
      </c>
    </row>
    <row r="42" spans="1:33" s="87" customFormat="1" ht="19" customHeight="1">
      <c r="A42" s="72"/>
      <c r="B42" s="78"/>
      <c r="C42" s="79"/>
      <c r="D42" s="79"/>
      <c r="E42" s="79"/>
      <c r="F42" s="79"/>
      <c r="G42" s="79"/>
      <c r="H42" s="272" t="s">
        <v>11</v>
      </c>
      <c r="I42" s="273"/>
      <c r="J42" s="80"/>
      <c r="K42" s="81"/>
      <c r="L42" s="81"/>
      <c r="AA42" s="324"/>
      <c r="AB42" s="77"/>
    </row>
    <row r="43" spans="1:33" s="87" customFormat="1" ht="19" customHeight="1">
      <c r="A43" s="325"/>
      <c r="B43" s="142"/>
      <c r="C43" s="143"/>
      <c r="D43" s="143"/>
      <c r="E43" s="143"/>
      <c r="F43" s="143"/>
      <c r="G43" s="143"/>
      <c r="H43" s="274" t="s">
        <v>11</v>
      </c>
      <c r="I43" s="275"/>
      <c r="J43" s="144"/>
      <c r="K43" s="103"/>
      <c r="L43" s="103"/>
      <c r="M43" s="103"/>
      <c r="N43" s="103"/>
      <c r="O43" s="103"/>
      <c r="P43" s="103"/>
      <c r="Q43" s="103"/>
      <c r="Y43" s="103"/>
      <c r="Z43" s="103"/>
      <c r="AA43" s="326"/>
      <c r="AB43" s="86"/>
    </row>
    <row r="45" spans="1:33" ht="16" customHeight="1">
      <c r="B45" s="2" t="str">
        <f>B1</f>
        <v>Novice Singles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38" t="str">
        <f>Y$1</f>
        <v>Jul 18-19, 2015</v>
      </c>
      <c r="Z45" s="438"/>
      <c r="AA45" s="438"/>
      <c r="AB45" s="438"/>
    </row>
    <row r="46" spans="1:33" ht="16" customHeight="1">
      <c r="B46" s="5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6"/>
    </row>
    <row r="47" spans="1:33">
      <c r="B47" s="5" t="s">
        <v>1</v>
      </c>
      <c r="C47" s="5"/>
      <c r="D47" s="7">
        <v>2</v>
      </c>
      <c r="E47" s="8" t="s">
        <v>2</v>
      </c>
      <c r="F47" s="8"/>
      <c r="G47" s="8"/>
      <c r="H47" s="8" t="s">
        <v>3</v>
      </c>
      <c r="I47" s="8"/>
      <c r="J47" s="8"/>
      <c r="K47" s="8" t="s">
        <v>4</v>
      </c>
      <c r="L47" s="8"/>
      <c r="M47" s="8"/>
      <c r="N47" s="8" t="s">
        <v>5</v>
      </c>
      <c r="O47" s="8"/>
      <c r="P47" s="8"/>
      <c r="Q47" s="9" t="s">
        <v>2</v>
      </c>
      <c r="R47" s="10"/>
      <c r="S47" s="9" t="s">
        <v>3</v>
      </c>
      <c r="T47" s="10"/>
      <c r="U47" s="9" t="s">
        <v>4</v>
      </c>
      <c r="V47" s="10"/>
      <c r="W47" s="9" t="s">
        <v>5</v>
      </c>
      <c r="X47" s="10"/>
      <c r="Y47" s="6" t="s">
        <v>6</v>
      </c>
      <c r="Z47" s="11" t="s">
        <v>7</v>
      </c>
      <c r="AA47" s="12" t="s">
        <v>8</v>
      </c>
      <c r="AB47" s="13" t="s">
        <v>9</v>
      </c>
      <c r="AC47" s="13" t="s">
        <v>16</v>
      </c>
    </row>
    <row r="48" spans="1:33" s="87" customFormat="1" ht="16">
      <c r="B48" s="14"/>
      <c r="C48" s="15"/>
      <c r="D48" s="16"/>
      <c r="E48" s="236"/>
      <c r="F48" s="237"/>
      <c r="G48" s="237"/>
      <c r="H48" s="68">
        <f>IF(J49&lt;0,"L",IF(J49&gt;0,"W", ))</f>
        <v>0</v>
      </c>
      <c r="I48" s="238">
        <f>IF($H68&gt;$I68,$I68,-$H68)</f>
        <v>0</v>
      </c>
      <c r="J48" s="239">
        <f>IF($H69&gt;$I69,$I69,-$H69)</f>
        <v>0</v>
      </c>
      <c r="K48" s="68">
        <f>IF(M49&lt;0,"L",IF(M49&gt;0,"W", ))</f>
        <v>0</v>
      </c>
      <c r="L48" s="238">
        <f>IF($H58&gt;$I58,$I58,-$H58)</f>
        <v>0</v>
      </c>
      <c r="M48" s="239">
        <f>IF($H59&gt;$I59,$I59,-$H59)</f>
        <v>0</v>
      </c>
      <c r="N48" s="68">
        <f>IF(P49&lt;0,"L",IF(P49&gt;0,"W", ))</f>
        <v>0</v>
      </c>
      <c r="O48" s="238">
        <f>IF($H78&gt;$I78,$I78,-$H78)</f>
        <v>0</v>
      </c>
      <c r="P48" s="240">
        <f>IF($H79&gt;$I79,$I79,-$H79)</f>
        <v>0</v>
      </c>
      <c r="Q48" s="241"/>
      <c r="R48" s="242"/>
      <c r="S48" s="132">
        <f>IF(H48="W",2, )</f>
        <v>0</v>
      </c>
      <c r="T48" s="243">
        <f>IF(J49&lt;0, 1, )</f>
        <v>0</v>
      </c>
      <c r="U48" s="132">
        <f>IF(K48="W",2, )</f>
        <v>0</v>
      </c>
      <c r="V48" s="243">
        <f>IF(M49&lt;0, 1, )</f>
        <v>0</v>
      </c>
      <c r="W48" s="132">
        <f>IF(N48="W",2, )</f>
        <v>0</v>
      </c>
      <c r="X48" s="243">
        <f>IF(P49&lt;0, 1, )</f>
        <v>0</v>
      </c>
      <c r="Y48" s="71">
        <f>SUM(Q48:X48)</f>
        <v>0</v>
      </c>
      <c r="Z48" s="244"/>
      <c r="AA48" s="245"/>
      <c r="AB48" s="71"/>
      <c r="AC48" s="71"/>
      <c r="AE48" s="87">
        <f t="shared" ref="AE48:AE55" si="2">B48</f>
        <v>0</v>
      </c>
      <c r="AG48" s="128">
        <f t="shared" ref="AG48:AG55" si="3">D48</f>
        <v>0</v>
      </c>
    </row>
    <row r="49" spans="1:33" s="87" customFormat="1" ht="16">
      <c r="A49" s="125" t="s">
        <v>2</v>
      </c>
      <c r="B49" s="31" t="s">
        <v>135</v>
      </c>
      <c r="C49" s="32"/>
      <c r="D49" s="33">
        <v>1000</v>
      </c>
      <c r="E49" s="249"/>
      <c r="F49" s="250"/>
      <c r="G49" s="250"/>
      <c r="H49" s="251">
        <f>IF($H70&gt;$I70,$I70,-$H70)</f>
        <v>0</v>
      </c>
      <c r="I49" s="252">
        <f>IF($H71&gt;$I71,$I71,-$H71)</f>
        <v>0</v>
      </c>
      <c r="J49" s="252">
        <f>IF($H72&gt;$I72,$I72,-$H72)</f>
        <v>0</v>
      </c>
      <c r="K49" s="251">
        <f>IF($H60&gt;$I60,$I60,-$H60)</f>
        <v>0</v>
      </c>
      <c r="L49" s="252">
        <f>IF($H61&gt;$I61,$I61,-$H61)</f>
        <v>0</v>
      </c>
      <c r="M49" s="252">
        <f>IF($H62&gt;$I62,$I62,-$H62)</f>
        <v>0</v>
      </c>
      <c r="N49" s="251">
        <f>IF($H80&gt;$I80,$I80,-$H80)</f>
        <v>0</v>
      </c>
      <c r="O49" s="252">
        <f>IF($H81&gt;$I81,$I81,-$H81)</f>
        <v>0</v>
      </c>
      <c r="P49" s="253">
        <f>IF($H82&gt;$I82,$I82,-$H82)</f>
        <v>0</v>
      </c>
      <c r="Q49" s="254"/>
      <c r="R49" s="255"/>
      <c r="S49" s="103"/>
      <c r="T49" s="125"/>
      <c r="U49" s="103"/>
      <c r="V49" s="125"/>
      <c r="W49" s="103"/>
      <c r="X49" s="125"/>
      <c r="Y49" s="86"/>
      <c r="Z49" s="256" t="s">
        <v>10</v>
      </c>
      <c r="AA49" s="257" t="s">
        <v>10</v>
      </c>
      <c r="AB49" s="86"/>
      <c r="AC49" s="86"/>
      <c r="AD49" s="324">
        <v>1</v>
      </c>
      <c r="AE49" s="87" t="str">
        <f t="shared" si="2"/>
        <v>Vigneshuaran, Akhilesh</v>
      </c>
      <c r="AG49" s="87">
        <f t="shared" si="3"/>
        <v>1000</v>
      </c>
    </row>
    <row r="50" spans="1:33" s="87" customFormat="1" ht="16">
      <c r="A50" s="126"/>
      <c r="B50" s="332"/>
      <c r="C50" s="333"/>
      <c r="D50" s="16"/>
      <c r="E50" s="68">
        <f>IF(G51&lt;0,"L",IF(G51&gt;0,"W", ))</f>
        <v>0</v>
      </c>
      <c r="F50" s="238">
        <f>-I48</f>
        <v>0</v>
      </c>
      <c r="G50" s="258">
        <f>-J48</f>
        <v>0</v>
      </c>
      <c r="H50" s="236"/>
      <c r="I50" s="237"/>
      <c r="J50" s="237"/>
      <c r="K50" s="68">
        <f>IF(M51&lt;0,"L",IF(M51&gt;0,"W", ))</f>
        <v>0</v>
      </c>
      <c r="L50" s="238">
        <f>IF(H83&gt;$I83,$I83,-$H83)</f>
        <v>0</v>
      </c>
      <c r="M50" s="239">
        <f>IF(H84&gt;$I84,$I84,-$H84)</f>
        <v>0</v>
      </c>
      <c r="N50" s="68">
        <f>IF(P51&lt;0,"L",IF(P51&gt;0,"W", ))</f>
        <v>0</v>
      </c>
      <c r="O50" s="238">
        <f>IF($H63&gt;$I63,$I63,-$H63)</f>
        <v>0</v>
      </c>
      <c r="P50" s="240">
        <f>IF($H64&gt;$I64,$I64,-$H64)</f>
        <v>0</v>
      </c>
      <c r="Q50" s="259">
        <f>IF(E50="W",2, )</f>
        <v>0</v>
      </c>
      <c r="R50" s="258">
        <f>IF(G51&lt;0, 1, )</f>
        <v>0</v>
      </c>
      <c r="S50" s="241"/>
      <c r="T50" s="242"/>
      <c r="U50" s="132">
        <f>IF(K50="W",2, )</f>
        <v>0</v>
      </c>
      <c r="V50" s="243">
        <f>IF(M51&lt;0, 1, )</f>
        <v>0</v>
      </c>
      <c r="W50" s="132">
        <f>IF(N50="W",2, )</f>
        <v>0</v>
      </c>
      <c r="X50" s="243">
        <f>IF(P51&lt;0, 1, )</f>
        <v>0</v>
      </c>
      <c r="Y50" s="71">
        <f>SUM(Q50:X50)</f>
        <v>0</v>
      </c>
      <c r="Z50" s="244"/>
      <c r="AA50" s="245"/>
      <c r="AB50" s="77"/>
      <c r="AC50" s="77"/>
      <c r="AD50" s="324"/>
      <c r="AE50" s="87">
        <f t="shared" si="2"/>
        <v>0</v>
      </c>
      <c r="AG50" s="128">
        <f t="shared" si="3"/>
        <v>0</v>
      </c>
    </row>
    <row r="51" spans="1:33" s="87" customFormat="1" ht="16">
      <c r="A51" s="125" t="s">
        <v>3</v>
      </c>
      <c r="B51" s="51" t="s">
        <v>136</v>
      </c>
      <c r="C51" s="41"/>
      <c r="D51" s="334">
        <v>708</v>
      </c>
      <c r="E51" s="72">
        <f>-H49</f>
        <v>0</v>
      </c>
      <c r="F51" s="260">
        <f>-I49</f>
        <v>0</v>
      </c>
      <c r="G51" s="243">
        <f>-J49</f>
        <v>0</v>
      </c>
      <c r="H51" s="249"/>
      <c r="I51" s="250"/>
      <c r="J51" s="250"/>
      <c r="K51" s="251">
        <f>IF(H85&gt;$I85,$I85,-$H85)</f>
        <v>0</v>
      </c>
      <c r="L51" s="252">
        <f>IF(H86&gt;$I86,$I86,-$H86)</f>
        <v>0</v>
      </c>
      <c r="M51" s="252">
        <f>IF($H87&gt;$I87,$I87,-$H87)</f>
        <v>0</v>
      </c>
      <c r="N51" s="251">
        <f>IF($H65&gt;$I65,$I65,-$H65)</f>
        <v>0</v>
      </c>
      <c r="O51" s="252">
        <f>IF($H66&gt;$I66,$I66,-$H66)</f>
        <v>0</v>
      </c>
      <c r="P51" s="253">
        <f>IF($H67&gt;$I67,$I67,-$H67)</f>
        <v>0</v>
      </c>
      <c r="Q51" s="144"/>
      <c r="R51" s="125"/>
      <c r="S51" s="254"/>
      <c r="T51" s="255"/>
      <c r="U51" s="103"/>
      <c r="V51" s="125"/>
      <c r="W51" s="103"/>
      <c r="X51" s="125"/>
      <c r="Y51" s="86"/>
      <c r="Z51" s="256" t="s">
        <v>10</v>
      </c>
      <c r="AA51" s="257" t="s">
        <v>10</v>
      </c>
      <c r="AB51" s="86"/>
      <c r="AC51" s="86"/>
      <c r="AD51" s="324">
        <v>2</v>
      </c>
      <c r="AE51" s="87" t="str">
        <f t="shared" si="2"/>
        <v>Wang, Benjamin</v>
      </c>
      <c r="AG51" s="87">
        <f t="shared" si="3"/>
        <v>708</v>
      </c>
    </row>
    <row r="52" spans="1:33" s="87" customFormat="1" ht="16">
      <c r="A52" s="126"/>
      <c r="B52" s="332"/>
      <c r="C52" s="333"/>
      <c r="D52" s="16"/>
      <c r="E52" s="68">
        <f>IF(G53&lt;0,"L",IF(G53&gt;0,"W", ))</f>
        <v>0</v>
      </c>
      <c r="F52" s="238">
        <f>-L48</f>
        <v>0</v>
      </c>
      <c r="G52" s="258">
        <f>-M48</f>
        <v>0</v>
      </c>
      <c r="H52" s="68">
        <f>IF(J53&lt;0,"L",IF(J53&gt;0,"W", ))</f>
        <v>0</v>
      </c>
      <c r="I52" s="238">
        <f>-L50</f>
        <v>0</v>
      </c>
      <c r="J52" s="258">
        <f>-M50</f>
        <v>0</v>
      </c>
      <c r="K52" s="236"/>
      <c r="L52" s="237"/>
      <c r="M52" s="237"/>
      <c r="N52" s="68">
        <f>IF(P53&lt;0,"L",IF(P53&gt;0,"W", ))</f>
        <v>0</v>
      </c>
      <c r="O52" s="238">
        <f>IF($H73&gt;$I73,$I73,-$H73)</f>
        <v>0</v>
      </c>
      <c r="P52" s="240">
        <f>IF($H74&gt;$I74,$I74,-$H74)</f>
        <v>0</v>
      </c>
      <c r="Q52" s="259">
        <f>IF(E52="W",2, )</f>
        <v>0</v>
      </c>
      <c r="R52" s="258">
        <f>IF(G53&lt;0, 1, )</f>
        <v>0</v>
      </c>
      <c r="S52" s="132">
        <f>IF(H52="W",2, )</f>
        <v>0</v>
      </c>
      <c r="T52" s="243">
        <f>IF(J53&lt;0, 1, )</f>
        <v>0</v>
      </c>
      <c r="U52" s="241"/>
      <c r="V52" s="242"/>
      <c r="W52" s="132">
        <f>IF(N52="W",2, )</f>
        <v>0</v>
      </c>
      <c r="X52" s="243">
        <f>IF(P53&lt;0, 1, )</f>
        <v>0</v>
      </c>
      <c r="Y52" s="71">
        <f>SUM(Q52:X52)</f>
        <v>0</v>
      </c>
      <c r="Z52" s="244"/>
      <c r="AA52" s="245"/>
      <c r="AB52" s="77"/>
      <c r="AC52" s="77"/>
      <c r="AD52" s="324"/>
      <c r="AE52" s="87">
        <f t="shared" si="2"/>
        <v>0</v>
      </c>
      <c r="AG52" s="128">
        <f t="shared" si="3"/>
        <v>0</v>
      </c>
    </row>
    <row r="53" spans="1:33" s="87" customFormat="1" ht="16">
      <c r="A53" s="125" t="s">
        <v>4</v>
      </c>
      <c r="B53" s="51" t="s">
        <v>137</v>
      </c>
      <c r="C53" s="41"/>
      <c r="D53" s="334">
        <v>300</v>
      </c>
      <c r="E53" s="72">
        <f>-K49</f>
        <v>0</v>
      </c>
      <c r="F53" s="260">
        <f>-L49</f>
        <v>0</v>
      </c>
      <c r="G53" s="243">
        <f>-M49</f>
        <v>0</v>
      </c>
      <c r="H53" s="72">
        <f>-K51</f>
        <v>0</v>
      </c>
      <c r="I53" s="260">
        <f>-L51</f>
        <v>0</v>
      </c>
      <c r="J53" s="243">
        <f>-M51</f>
        <v>0</v>
      </c>
      <c r="K53" s="249"/>
      <c r="L53" s="250"/>
      <c r="M53" s="250"/>
      <c r="N53" s="251">
        <f>IF($H75&gt;$I75,$I75,-$H75)</f>
        <v>0</v>
      </c>
      <c r="O53" s="252">
        <f>IF($H76&gt;$I76,$I76,-$H76)</f>
        <v>0</v>
      </c>
      <c r="P53" s="253">
        <f>IF($H77&gt;$I77,$I77,-$H77)</f>
        <v>0</v>
      </c>
      <c r="Q53" s="144"/>
      <c r="R53" s="125"/>
      <c r="S53" s="103"/>
      <c r="T53" s="125"/>
      <c r="U53" s="254"/>
      <c r="V53" s="255"/>
      <c r="W53" s="103"/>
      <c r="X53" s="125"/>
      <c r="Y53" s="86"/>
      <c r="Z53" s="256" t="s">
        <v>10</v>
      </c>
      <c r="AA53" s="257" t="s">
        <v>10</v>
      </c>
      <c r="AB53" s="86"/>
      <c r="AC53" s="86"/>
      <c r="AD53" s="324">
        <v>3</v>
      </c>
      <c r="AE53" s="87" t="str">
        <f t="shared" si="2"/>
        <v>Zhou, Hannan</v>
      </c>
      <c r="AG53" s="87">
        <f t="shared" si="3"/>
        <v>300</v>
      </c>
    </row>
    <row r="54" spans="1:33" s="87" customFormat="1" ht="16">
      <c r="A54" s="126"/>
      <c r="B54" s="332"/>
      <c r="C54" s="333"/>
      <c r="D54" s="16"/>
      <c r="E54" s="68">
        <f>IF(G55&lt;0,"L",IF(G55&gt;0,"W", ))</f>
        <v>0</v>
      </c>
      <c r="F54" s="238">
        <f>-O48</f>
        <v>0</v>
      </c>
      <c r="G54" s="261">
        <f>-P48</f>
        <v>0</v>
      </c>
      <c r="H54" s="68">
        <f>IF(J55&lt;0,"L",IF(J55&gt;0,"W", ))</f>
        <v>0</v>
      </c>
      <c r="I54" s="238">
        <f>-O50</f>
        <v>0</v>
      </c>
      <c r="J54" s="258">
        <f>-P50</f>
        <v>0</v>
      </c>
      <c r="K54" s="68">
        <f>IF(M55&lt;0,"L",IF(M55&gt;0,"W", ))</f>
        <v>0</v>
      </c>
      <c r="L54" s="238">
        <f>-O52</f>
        <v>0</v>
      </c>
      <c r="M54" s="258">
        <f>-P52</f>
        <v>0</v>
      </c>
      <c r="N54" s="236"/>
      <c r="O54" s="237"/>
      <c r="P54" s="262"/>
      <c r="Q54" s="132">
        <f>IF(E54="W",2, )</f>
        <v>0</v>
      </c>
      <c r="R54" s="150">
        <f>IF(E54="L",1, )</f>
        <v>0</v>
      </c>
      <c r="S54" s="132">
        <f>IF(H54="W",2, )</f>
        <v>0</v>
      </c>
      <c r="T54" s="243">
        <f>IF(J55&lt;0, 1, )</f>
        <v>0</v>
      </c>
      <c r="U54" s="132">
        <f>IF(K54="W",2, )</f>
        <v>0</v>
      </c>
      <c r="V54" s="243">
        <f>IF(M55&lt;0, 1, )</f>
        <v>0</v>
      </c>
      <c r="W54" s="241"/>
      <c r="X54" s="242"/>
      <c r="Y54" s="238">
        <f>SUM(Q54:X54)</f>
        <v>0</v>
      </c>
      <c r="Z54" s="244"/>
      <c r="AA54" s="245"/>
      <c r="AB54" s="77"/>
      <c r="AC54" s="77"/>
      <c r="AD54" s="324"/>
      <c r="AE54" s="87">
        <f t="shared" si="2"/>
        <v>0</v>
      </c>
      <c r="AG54" s="128">
        <f t="shared" si="3"/>
        <v>0</v>
      </c>
    </row>
    <row r="55" spans="1:33" s="87" customFormat="1" ht="16">
      <c r="A55" s="125" t="s">
        <v>5</v>
      </c>
      <c r="B55" s="51"/>
      <c r="C55" s="41"/>
      <c r="D55" s="334"/>
      <c r="E55" s="266">
        <f>-N49</f>
        <v>0</v>
      </c>
      <c r="F55" s="267">
        <f>-O49</f>
        <v>0</v>
      </c>
      <c r="G55" s="268">
        <f>-P49</f>
        <v>0</v>
      </c>
      <c r="H55" s="325">
        <f>-N51</f>
        <v>0</v>
      </c>
      <c r="I55" s="267">
        <f>-O51</f>
        <v>0</v>
      </c>
      <c r="J55" s="109">
        <f>-P51</f>
        <v>0</v>
      </c>
      <c r="K55" s="325">
        <f>-N53</f>
        <v>0</v>
      </c>
      <c r="L55" s="267">
        <f>-O53</f>
        <v>0</v>
      </c>
      <c r="M55" s="109">
        <f>-P53</f>
        <v>0</v>
      </c>
      <c r="N55" s="249"/>
      <c r="O55" s="250"/>
      <c r="P55" s="269"/>
      <c r="Q55" s="103"/>
      <c r="R55" s="125"/>
      <c r="S55" s="103"/>
      <c r="T55" s="125"/>
      <c r="U55" s="103"/>
      <c r="V55" s="125"/>
      <c r="W55" s="254"/>
      <c r="X55" s="255"/>
      <c r="Y55" s="326"/>
      <c r="Z55" s="256" t="s">
        <v>10</v>
      </c>
      <c r="AA55" s="257" t="s">
        <v>10</v>
      </c>
      <c r="AB55" s="86"/>
      <c r="AC55" s="86"/>
      <c r="AD55" s="324">
        <v>4</v>
      </c>
      <c r="AE55" s="87">
        <f t="shared" si="2"/>
        <v>0</v>
      </c>
      <c r="AG55" s="87">
        <f t="shared" si="3"/>
        <v>0</v>
      </c>
    </row>
    <row r="56" spans="1:33" s="87" customFormat="1" ht="16">
      <c r="X56" s="324"/>
      <c r="AD56" s="324"/>
    </row>
    <row r="57" spans="1:33" s="87" customFormat="1" ht="16">
      <c r="H57" s="128" t="s">
        <v>1</v>
      </c>
      <c r="I57" s="324">
        <f>D47</f>
        <v>2</v>
      </c>
      <c r="J57" s="324"/>
      <c r="K57" s="324"/>
      <c r="L57" s="324"/>
      <c r="Y57" s="103"/>
      <c r="Z57" s="103"/>
      <c r="AA57" s="103"/>
      <c r="AB57" s="324"/>
    </row>
    <row r="58" spans="1:33" s="87" customFormat="1" ht="19" customHeight="1">
      <c r="A58" s="68">
        <v>1</v>
      </c>
      <c r="B58" s="130"/>
      <c r="C58" s="131"/>
      <c r="D58" s="131"/>
      <c r="E58" s="131"/>
      <c r="F58" s="131"/>
      <c r="G58" s="131"/>
      <c r="H58" s="270" t="s">
        <v>11</v>
      </c>
      <c r="I58" s="271"/>
      <c r="J58" s="68"/>
      <c r="K58" s="238"/>
      <c r="L58" s="238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258"/>
      <c r="AB58" s="71"/>
    </row>
    <row r="59" spans="1:33" s="87" customFormat="1" ht="19" customHeight="1">
      <c r="A59" s="72"/>
      <c r="B59" s="78"/>
      <c r="C59" s="79"/>
      <c r="D59" s="79"/>
      <c r="E59" s="79"/>
      <c r="F59" s="79"/>
      <c r="G59" s="79"/>
      <c r="H59" s="272" t="s">
        <v>11</v>
      </c>
      <c r="I59" s="273"/>
      <c r="J59" s="72"/>
      <c r="K59" s="323"/>
      <c r="L59" s="323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43"/>
      <c r="AB59" s="77"/>
    </row>
    <row r="60" spans="1:33" s="87" customFormat="1" ht="19" customHeight="1">
      <c r="A60" s="72" t="s">
        <v>2</v>
      </c>
      <c r="B60" s="78" t="str">
        <f>B49</f>
        <v>Vigneshuaran, Akhilesh</v>
      </c>
      <c r="C60" s="79"/>
      <c r="D60" s="79"/>
      <c r="E60" s="429">
        <f>$D49</f>
        <v>1000</v>
      </c>
      <c r="F60" s="435"/>
      <c r="G60" s="79"/>
      <c r="H60" s="272" t="s">
        <v>11</v>
      </c>
      <c r="I60" s="273"/>
      <c r="J60" s="80" t="str">
        <f>$B53</f>
        <v>Zhou, Hannan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429">
        <f>$D53</f>
        <v>300</v>
      </c>
      <c r="Z60" s="435"/>
      <c r="AA60" s="243"/>
      <c r="AB60" s="77" t="s">
        <v>4</v>
      </c>
    </row>
    <row r="61" spans="1:33" s="87" customFormat="1" ht="19" customHeight="1">
      <c r="A61" s="72"/>
      <c r="B61" s="78"/>
      <c r="C61" s="79"/>
      <c r="D61" s="79"/>
      <c r="E61" s="79"/>
      <c r="F61" s="79"/>
      <c r="G61" s="79"/>
      <c r="H61" s="272" t="s">
        <v>11</v>
      </c>
      <c r="I61" s="273"/>
      <c r="J61" s="80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43"/>
      <c r="AB61" s="77"/>
    </row>
    <row r="62" spans="1:33" s="87" customFormat="1" ht="19" customHeight="1">
      <c r="A62" s="325"/>
      <c r="B62" s="142"/>
      <c r="C62" s="143"/>
      <c r="D62" s="143"/>
      <c r="E62" s="143"/>
      <c r="F62" s="143"/>
      <c r="G62" s="143"/>
      <c r="H62" s="274" t="s">
        <v>11</v>
      </c>
      <c r="I62" s="275"/>
      <c r="J62" s="144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9"/>
      <c r="AB62" s="86"/>
    </row>
    <row r="63" spans="1:33" s="87" customFormat="1" ht="19" customHeight="1">
      <c r="A63" s="68">
        <v>2</v>
      </c>
      <c r="B63" s="130"/>
      <c r="C63" s="131"/>
      <c r="D63" s="131"/>
      <c r="E63" s="131"/>
      <c r="F63" s="131"/>
      <c r="G63" s="131"/>
      <c r="H63" s="270" t="s">
        <v>11</v>
      </c>
      <c r="I63" s="271"/>
      <c r="J63" s="72"/>
      <c r="K63" s="323"/>
      <c r="L63" s="323"/>
      <c r="M63" s="81"/>
      <c r="N63" s="81"/>
      <c r="O63" s="81"/>
      <c r="P63" s="81"/>
      <c r="Q63" s="81"/>
      <c r="R63" s="81"/>
      <c r="S63" s="81"/>
      <c r="T63" s="81"/>
      <c r="AA63" s="324"/>
      <c r="AB63" s="71"/>
    </row>
    <row r="64" spans="1:33" s="87" customFormat="1" ht="19" customHeight="1">
      <c r="A64" s="72"/>
      <c r="B64" s="78"/>
      <c r="C64" s="79"/>
      <c r="D64" s="79"/>
      <c r="E64" s="79"/>
      <c r="F64" s="79"/>
      <c r="G64" s="79"/>
      <c r="H64" s="272" t="s">
        <v>11</v>
      </c>
      <c r="I64" s="273"/>
      <c r="J64" s="72"/>
      <c r="K64" s="323"/>
      <c r="L64" s="323"/>
      <c r="M64" s="81"/>
      <c r="N64" s="81"/>
      <c r="O64" s="81"/>
      <c r="P64" s="81"/>
      <c r="Q64" s="81"/>
      <c r="R64" s="81"/>
      <c r="S64" s="81"/>
      <c r="T64" s="81"/>
      <c r="AA64" s="324"/>
      <c r="AB64" s="77"/>
    </row>
    <row r="65" spans="1:28" s="87" customFormat="1" ht="19" customHeight="1">
      <c r="A65" s="72" t="s">
        <v>3</v>
      </c>
      <c r="B65" s="78" t="str">
        <f>$B51</f>
        <v>Wang, Benjamin</v>
      </c>
      <c r="C65" s="79"/>
      <c r="D65" s="79"/>
      <c r="E65" s="429">
        <f>$D51</f>
        <v>708</v>
      </c>
      <c r="F65" s="435"/>
      <c r="G65" s="79"/>
      <c r="H65" s="272" t="s">
        <v>11</v>
      </c>
      <c r="I65" s="273"/>
      <c r="J65" s="80">
        <f>$B55</f>
        <v>0</v>
      </c>
      <c r="K65" s="81"/>
      <c r="L65" s="81"/>
      <c r="Y65" s="436">
        <f>$D55</f>
        <v>0</v>
      </c>
      <c r="Z65" s="437"/>
      <c r="AA65" s="324"/>
      <c r="AB65" s="77" t="s">
        <v>5</v>
      </c>
    </row>
    <row r="66" spans="1:28" s="87" customFormat="1" ht="19" customHeight="1">
      <c r="A66" s="72"/>
      <c r="B66" s="78"/>
      <c r="C66" s="79"/>
      <c r="D66" s="79"/>
      <c r="E66" s="79"/>
      <c r="F66" s="79"/>
      <c r="G66" s="79"/>
      <c r="H66" s="272" t="s">
        <v>11</v>
      </c>
      <c r="I66" s="273"/>
      <c r="J66" s="80"/>
      <c r="K66" s="81"/>
      <c r="L66" s="81"/>
      <c r="AA66" s="324"/>
      <c r="AB66" s="77"/>
    </row>
    <row r="67" spans="1:28" s="87" customFormat="1" ht="19" customHeight="1">
      <c r="A67" s="325"/>
      <c r="B67" s="142"/>
      <c r="C67" s="143"/>
      <c r="D67" s="143"/>
      <c r="E67" s="143"/>
      <c r="F67" s="143"/>
      <c r="G67" s="143"/>
      <c r="H67" s="274" t="s">
        <v>11</v>
      </c>
      <c r="I67" s="275"/>
      <c r="J67" s="144"/>
      <c r="K67" s="81"/>
      <c r="L67" s="81"/>
      <c r="Y67" s="103"/>
      <c r="Z67" s="103"/>
      <c r="AA67" s="326"/>
      <c r="AB67" s="86"/>
    </row>
    <row r="68" spans="1:28" s="87" customFormat="1" ht="19" customHeight="1">
      <c r="A68" s="68">
        <v>3</v>
      </c>
      <c r="B68" s="130"/>
      <c r="C68" s="131"/>
      <c r="D68" s="131"/>
      <c r="E68" s="131"/>
      <c r="F68" s="131"/>
      <c r="G68" s="131"/>
      <c r="H68" s="270" t="s">
        <v>11</v>
      </c>
      <c r="I68" s="271"/>
      <c r="J68" s="68"/>
      <c r="K68" s="238"/>
      <c r="L68" s="238"/>
      <c r="M68" s="132"/>
      <c r="N68" s="132"/>
      <c r="O68" s="132"/>
      <c r="P68" s="132"/>
      <c r="Q68" s="132"/>
      <c r="R68" s="132"/>
      <c r="S68" s="132"/>
      <c r="T68" s="132"/>
      <c r="AA68" s="324"/>
      <c r="AB68" s="71"/>
    </row>
    <row r="69" spans="1:28" s="87" customFormat="1" ht="19" customHeight="1">
      <c r="A69" s="72"/>
      <c r="B69" s="78"/>
      <c r="C69" s="79"/>
      <c r="D69" s="79"/>
      <c r="E69" s="79"/>
      <c r="F69" s="79"/>
      <c r="G69" s="79"/>
      <c r="H69" s="272" t="s">
        <v>11</v>
      </c>
      <c r="I69" s="273"/>
      <c r="J69" s="72"/>
      <c r="K69" s="323"/>
      <c r="L69" s="323"/>
      <c r="M69" s="81"/>
      <c r="N69" s="81"/>
      <c r="O69" s="81"/>
      <c r="P69" s="81"/>
      <c r="Q69" s="81"/>
      <c r="R69" s="81"/>
      <c r="S69" s="81"/>
      <c r="T69" s="81"/>
      <c r="AA69" s="324"/>
      <c r="AB69" s="77"/>
    </row>
    <row r="70" spans="1:28" s="87" customFormat="1" ht="19" customHeight="1">
      <c r="A70" s="72" t="s">
        <v>2</v>
      </c>
      <c r="B70" s="78" t="str">
        <f>B49</f>
        <v>Vigneshuaran, Akhilesh</v>
      </c>
      <c r="C70" s="79"/>
      <c r="D70" s="79"/>
      <c r="E70" s="429">
        <f>$D49</f>
        <v>1000</v>
      </c>
      <c r="F70" s="435"/>
      <c r="G70" s="79"/>
      <c r="H70" s="272" t="s">
        <v>11</v>
      </c>
      <c r="I70" s="273"/>
      <c r="J70" s="78" t="str">
        <f>$B51</f>
        <v>Wang, Benjamin</v>
      </c>
      <c r="K70" s="81"/>
      <c r="L70" s="81"/>
      <c r="Y70" s="429">
        <f>$D51</f>
        <v>708</v>
      </c>
      <c r="Z70" s="435"/>
      <c r="AA70" s="324"/>
      <c r="AB70" s="77" t="s">
        <v>3</v>
      </c>
    </row>
    <row r="71" spans="1:28" s="87" customFormat="1" ht="19" customHeight="1">
      <c r="A71" s="72"/>
      <c r="B71" s="78"/>
      <c r="C71" s="79"/>
      <c r="D71" s="79"/>
      <c r="E71" s="79"/>
      <c r="F71" s="79"/>
      <c r="G71" s="79"/>
      <c r="H71" s="272" t="s">
        <v>11</v>
      </c>
      <c r="I71" s="273"/>
      <c r="J71" s="80"/>
      <c r="K71" s="81"/>
      <c r="L71" s="81"/>
      <c r="AA71" s="324"/>
      <c r="AB71" s="77"/>
    </row>
    <row r="72" spans="1:28" s="87" customFormat="1" ht="19" customHeight="1">
      <c r="A72" s="325"/>
      <c r="B72" s="142"/>
      <c r="C72" s="143"/>
      <c r="D72" s="143"/>
      <c r="E72" s="143"/>
      <c r="F72" s="143"/>
      <c r="G72" s="143"/>
      <c r="H72" s="274" t="s">
        <v>11</v>
      </c>
      <c r="I72" s="275"/>
      <c r="J72" s="144"/>
      <c r="K72" s="81"/>
      <c r="L72" s="81"/>
      <c r="Y72" s="103"/>
      <c r="Z72" s="103"/>
      <c r="AA72" s="326"/>
      <c r="AB72" s="86"/>
    </row>
    <row r="73" spans="1:28" s="87" customFormat="1" ht="19" customHeight="1">
      <c r="A73" s="68">
        <v>4</v>
      </c>
      <c r="B73" s="130"/>
      <c r="C73" s="131"/>
      <c r="D73" s="131"/>
      <c r="E73" s="131"/>
      <c r="F73" s="131"/>
      <c r="G73" s="131"/>
      <c r="H73" s="270" t="s">
        <v>11</v>
      </c>
      <c r="I73" s="271"/>
      <c r="J73" s="68"/>
      <c r="K73" s="238"/>
      <c r="L73" s="238"/>
      <c r="M73" s="132"/>
      <c r="N73" s="132"/>
      <c r="O73" s="132"/>
      <c r="P73" s="132"/>
      <c r="Q73" s="132"/>
      <c r="R73" s="132"/>
      <c r="S73" s="132"/>
      <c r="T73" s="132"/>
      <c r="AA73" s="324"/>
      <c r="AB73" s="71"/>
    </row>
    <row r="74" spans="1:28" s="87" customFormat="1" ht="19" customHeight="1">
      <c r="A74" s="72"/>
      <c r="B74" s="78"/>
      <c r="C74" s="79"/>
      <c r="D74" s="79"/>
      <c r="E74" s="79"/>
      <c r="F74" s="79"/>
      <c r="G74" s="79"/>
      <c r="H74" s="272" t="s">
        <v>11</v>
      </c>
      <c r="I74" s="273"/>
      <c r="J74" s="72"/>
      <c r="K74" s="323"/>
      <c r="L74" s="323"/>
      <c r="M74" s="81"/>
      <c r="N74" s="81"/>
      <c r="O74" s="81"/>
      <c r="P74" s="81"/>
      <c r="Q74" s="81"/>
      <c r="R74" s="81"/>
      <c r="S74" s="81"/>
      <c r="T74" s="81"/>
      <c r="AA74" s="324"/>
      <c r="AB74" s="77"/>
    </row>
    <row r="75" spans="1:28" s="87" customFormat="1" ht="19" customHeight="1">
      <c r="A75" s="72" t="s">
        <v>4</v>
      </c>
      <c r="B75" s="78" t="str">
        <f>B53</f>
        <v>Zhou, Hannan</v>
      </c>
      <c r="C75" s="79"/>
      <c r="D75" s="79"/>
      <c r="E75" s="429">
        <f>$D53</f>
        <v>300</v>
      </c>
      <c r="F75" s="435"/>
      <c r="G75" s="79"/>
      <c r="H75" s="272" t="s">
        <v>11</v>
      </c>
      <c r="I75" s="273"/>
      <c r="J75" s="80">
        <f>$B55</f>
        <v>0</v>
      </c>
      <c r="K75" s="81"/>
      <c r="L75" s="81"/>
      <c r="Y75" s="436">
        <f>$D55</f>
        <v>0</v>
      </c>
      <c r="Z75" s="437"/>
      <c r="AA75" s="324"/>
      <c r="AB75" s="77" t="s">
        <v>5</v>
      </c>
    </row>
    <row r="76" spans="1:28" s="87" customFormat="1" ht="19" customHeight="1">
      <c r="A76" s="72"/>
      <c r="B76" s="78"/>
      <c r="C76" s="79"/>
      <c r="D76" s="79"/>
      <c r="E76" s="79"/>
      <c r="F76" s="79"/>
      <c r="G76" s="79"/>
      <c r="H76" s="272" t="s">
        <v>11</v>
      </c>
      <c r="I76" s="273"/>
      <c r="J76" s="80"/>
      <c r="K76" s="81"/>
      <c r="L76" s="81"/>
      <c r="AA76" s="324"/>
      <c r="AB76" s="77"/>
    </row>
    <row r="77" spans="1:28" s="87" customFormat="1" ht="19" customHeight="1">
      <c r="A77" s="325"/>
      <c r="B77" s="142"/>
      <c r="C77" s="143"/>
      <c r="D77" s="143"/>
      <c r="E77" s="143"/>
      <c r="F77" s="143"/>
      <c r="G77" s="143"/>
      <c r="H77" s="274" t="s">
        <v>11</v>
      </c>
      <c r="I77" s="275"/>
      <c r="J77" s="144"/>
      <c r="K77" s="81"/>
      <c r="L77" s="81"/>
      <c r="Y77" s="103"/>
      <c r="Z77" s="103"/>
      <c r="AA77" s="326"/>
      <c r="AB77" s="86"/>
    </row>
    <row r="78" spans="1:28" s="87" customFormat="1" ht="17" customHeight="1">
      <c r="A78" s="68">
        <v>5</v>
      </c>
      <c r="B78" s="130"/>
      <c r="C78" s="131"/>
      <c r="D78" s="131"/>
      <c r="E78" s="131"/>
      <c r="F78" s="131"/>
      <c r="G78" s="131"/>
      <c r="H78" s="270" t="s">
        <v>11</v>
      </c>
      <c r="I78" s="271"/>
      <c r="J78" s="68"/>
      <c r="K78" s="238"/>
      <c r="L78" s="238"/>
      <c r="M78" s="132"/>
      <c r="N78" s="132"/>
      <c r="O78" s="132"/>
      <c r="P78" s="132"/>
      <c r="Q78" s="132"/>
      <c r="R78" s="132"/>
      <c r="S78" s="132"/>
      <c r="T78" s="132"/>
      <c r="AA78" s="324"/>
      <c r="AB78" s="71"/>
    </row>
    <row r="79" spans="1:28" s="87" customFormat="1" ht="17" customHeight="1">
      <c r="A79" s="72"/>
      <c r="B79" s="78"/>
      <c r="C79" s="79"/>
      <c r="D79" s="79"/>
      <c r="E79" s="79"/>
      <c r="F79" s="79"/>
      <c r="G79" s="79"/>
      <c r="H79" s="272" t="s">
        <v>11</v>
      </c>
      <c r="I79" s="273"/>
      <c r="J79" s="72"/>
      <c r="K79" s="323"/>
      <c r="L79" s="323"/>
      <c r="M79" s="81"/>
      <c r="N79" s="81"/>
      <c r="O79" s="81"/>
      <c r="P79" s="81"/>
      <c r="Q79" s="81"/>
      <c r="R79" s="81"/>
      <c r="S79" s="81"/>
      <c r="T79" s="81"/>
      <c r="AA79" s="324"/>
      <c r="AB79" s="77"/>
    </row>
    <row r="80" spans="1:28" s="87" customFormat="1" ht="17" customHeight="1">
      <c r="A80" s="72" t="s">
        <v>2</v>
      </c>
      <c r="B80" s="78" t="str">
        <f>B49</f>
        <v>Vigneshuaran, Akhilesh</v>
      </c>
      <c r="C80" s="79"/>
      <c r="D80" s="79"/>
      <c r="E80" s="429">
        <f>$D49</f>
        <v>1000</v>
      </c>
      <c r="F80" s="435"/>
      <c r="G80" s="79"/>
      <c r="H80" s="272" t="s">
        <v>11</v>
      </c>
      <c r="I80" s="273"/>
      <c r="J80" s="80">
        <f>$B55</f>
        <v>0</v>
      </c>
      <c r="K80" s="81"/>
      <c r="L80" s="81"/>
      <c r="Y80" s="436">
        <f>$D55</f>
        <v>0</v>
      </c>
      <c r="Z80" s="437"/>
      <c r="AA80" s="324"/>
      <c r="AB80" s="77" t="s">
        <v>5</v>
      </c>
    </row>
    <row r="81" spans="1:33" s="87" customFormat="1" ht="17" customHeight="1">
      <c r="A81" s="72"/>
      <c r="B81" s="78"/>
      <c r="C81" s="79"/>
      <c r="D81" s="79"/>
      <c r="E81" s="79"/>
      <c r="F81" s="79"/>
      <c r="G81" s="79"/>
      <c r="H81" s="272" t="s">
        <v>11</v>
      </c>
      <c r="I81" s="273"/>
      <c r="J81" s="80"/>
      <c r="K81" s="81"/>
      <c r="L81" s="81"/>
      <c r="AA81" s="324"/>
      <c r="AB81" s="77"/>
    </row>
    <row r="82" spans="1:33" s="87" customFormat="1" ht="17" customHeight="1">
      <c r="A82" s="325"/>
      <c r="B82" s="142"/>
      <c r="C82" s="143"/>
      <c r="D82" s="143"/>
      <c r="E82" s="143"/>
      <c r="F82" s="143"/>
      <c r="G82" s="143"/>
      <c r="H82" s="274" t="s">
        <v>11</v>
      </c>
      <c r="I82" s="275"/>
      <c r="J82" s="144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326"/>
      <c r="AB82" s="86"/>
    </row>
    <row r="83" spans="1:33" s="87" customFormat="1" ht="17" customHeight="1">
      <c r="A83" s="68">
        <v>6</v>
      </c>
      <c r="B83" s="130"/>
      <c r="C83" s="131"/>
      <c r="D83" s="131"/>
      <c r="E83" s="131"/>
      <c r="F83" s="131"/>
      <c r="G83" s="131"/>
      <c r="H83" s="270" t="s">
        <v>11</v>
      </c>
      <c r="I83" s="271"/>
      <c r="J83" s="72"/>
      <c r="K83" s="323"/>
      <c r="L83" s="323"/>
      <c r="M83" s="81"/>
      <c r="N83" s="81"/>
      <c r="O83" s="81"/>
      <c r="P83" s="81"/>
      <c r="Q83" s="81"/>
      <c r="R83" s="81"/>
      <c r="S83" s="81"/>
      <c r="T83" s="81"/>
      <c r="AA83" s="324"/>
      <c r="AB83" s="77"/>
    </row>
    <row r="84" spans="1:33" s="87" customFormat="1" ht="17" customHeight="1">
      <c r="A84" s="72"/>
      <c r="B84" s="78"/>
      <c r="C84" s="79"/>
      <c r="D84" s="79"/>
      <c r="E84" s="79"/>
      <c r="F84" s="79"/>
      <c r="G84" s="79"/>
      <c r="H84" s="272" t="s">
        <v>11</v>
      </c>
      <c r="I84" s="273"/>
      <c r="J84" s="72"/>
      <c r="K84" s="323"/>
      <c r="L84" s="323"/>
      <c r="M84" s="81"/>
      <c r="N84" s="81"/>
      <c r="O84" s="81"/>
      <c r="P84" s="81"/>
      <c r="Q84" s="81"/>
      <c r="R84" s="81"/>
      <c r="S84" s="81"/>
      <c r="T84" s="81"/>
      <c r="AA84" s="324"/>
      <c r="AB84" s="77"/>
    </row>
    <row r="85" spans="1:33" s="87" customFormat="1" ht="17" customHeight="1">
      <c r="A85" s="72" t="s">
        <v>3</v>
      </c>
      <c r="B85" s="78" t="str">
        <f>$B51</f>
        <v>Wang, Benjamin</v>
      </c>
      <c r="C85" s="79"/>
      <c r="D85" s="79"/>
      <c r="E85" s="429">
        <f>$D51</f>
        <v>708</v>
      </c>
      <c r="F85" s="435"/>
      <c r="G85" s="79"/>
      <c r="H85" s="272" t="s">
        <v>11</v>
      </c>
      <c r="I85" s="273"/>
      <c r="J85" s="80" t="str">
        <f>$B53</f>
        <v>Zhou, Hannan</v>
      </c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429">
        <f>$D53</f>
        <v>300</v>
      </c>
      <c r="Z85" s="435"/>
      <c r="AA85" s="243"/>
      <c r="AB85" s="77" t="s">
        <v>4</v>
      </c>
    </row>
    <row r="86" spans="1:33" s="87" customFormat="1" ht="17" customHeight="1">
      <c r="A86" s="72"/>
      <c r="B86" s="78"/>
      <c r="C86" s="79"/>
      <c r="D86" s="79"/>
      <c r="E86" s="79"/>
      <c r="F86" s="79"/>
      <c r="G86" s="79"/>
      <c r="H86" s="272" t="s">
        <v>11</v>
      </c>
      <c r="I86" s="273"/>
      <c r="J86" s="80"/>
      <c r="K86" s="81"/>
      <c r="L86" s="81"/>
      <c r="AA86" s="324"/>
      <c r="AB86" s="77"/>
    </row>
    <row r="87" spans="1:33" s="87" customFormat="1" ht="17" customHeight="1">
      <c r="A87" s="325"/>
      <c r="B87" s="142"/>
      <c r="C87" s="143"/>
      <c r="D87" s="143"/>
      <c r="E87" s="143"/>
      <c r="F87" s="143"/>
      <c r="G87" s="143"/>
      <c r="H87" s="274" t="s">
        <v>11</v>
      </c>
      <c r="I87" s="275"/>
      <c r="J87" s="144"/>
      <c r="K87" s="103"/>
      <c r="L87" s="103"/>
      <c r="M87" s="103"/>
      <c r="N87" s="103"/>
      <c r="O87" s="103"/>
      <c r="P87" s="103"/>
      <c r="Q87" s="103"/>
      <c r="Y87" s="103"/>
      <c r="Z87" s="103"/>
      <c r="AA87" s="326"/>
      <c r="AB87" s="86"/>
    </row>
    <row r="89" spans="1:33" ht="16" customHeight="1">
      <c r="B89" s="2" t="str">
        <f>B45</f>
        <v>Novice Singles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38" t="str">
        <f>Y$1</f>
        <v>Jul 18-19, 2015</v>
      </c>
      <c r="Z89" s="438"/>
      <c r="AA89" s="438"/>
      <c r="AB89" s="438"/>
    </row>
    <row r="90" spans="1:33" ht="16" customHeight="1">
      <c r="B90" s="5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6"/>
    </row>
    <row r="91" spans="1:33">
      <c r="B91" s="5" t="s">
        <v>1</v>
      </c>
      <c r="C91" s="5"/>
      <c r="D91" s="7">
        <v>3</v>
      </c>
      <c r="E91" s="8" t="s">
        <v>2</v>
      </c>
      <c r="F91" s="8"/>
      <c r="G91" s="8"/>
      <c r="H91" s="8" t="s">
        <v>3</v>
      </c>
      <c r="I91" s="8"/>
      <c r="J91" s="8"/>
      <c r="K91" s="8" t="s">
        <v>4</v>
      </c>
      <c r="L91" s="8"/>
      <c r="M91" s="8"/>
      <c r="N91" s="8" t="s">
        <v>5</v>
      </c>
      <c r="O91" s="8"/>
      <c r="P91" s="8"/>
      <c r="Q91" s="9" t="s">
        <v>2</v>
      </c>
      <c r="R91" s="10"/>
      <c r="S91" s="9" t="s">
        <v>3</v>
      </c>
      <c r="T91" s="10"/>
      <c r="U91" s="9" t="s">
        <v>4</v>
      </c>
      <c r="V91" s="10"/>
      <c r="W91" s="9" t="s">
        <v>5</v>
      </c>
      <c r="X91" s="10"/>
      <c r="Y91" s="6" t="s">
        <v>6</v>
      </c>
      <c r="Z91" s="11" t="s">
        <v>7</v>
      </c>
      <c r="AA91" s="12" t="s">
        <v>8</v>
      </c>
      <c r="AB91" s="13" t="s">
        <v>9</v>
      </c>
      <c r="AC91" s="13" t="s">
        <v>16</v>
      </c>
    </row>
    <row r="92" spans="1:33" s="87" customFormat="1" ht="16">
      <c r="B92" s="14"/>
      <c r="C92" s="15"/>
      <c r="D92" s="16"/>
      <c r="E92" s="236"/>
      <c r="F92" s="237"/>
      <c r="G92" s="237"/>
      <c r="H92" s="68">
        <f>IF(J93&lt;0,"L",IF(J93&gt;0,"W", ))</f>
        <v>0</v>
      </c>
      <c r="I92" s="238">
        <f>IF($H112&gt;$I112,$I112,-$H112)</f>
        <v>0</v>
      </c>
      <c r="J92" s="239">
        <f>IF($H113&gt;$I113,$I113,-$H113)</f>
        <v>0</v>
      </c>
      <c r="K92" s="68">
        <f>IF(M93&lt;0,"L",IF(M93&gt;0,"W", ))</f>
        <v>0</v>
      </c>
      <c r="L92" s="238">
        <f>IF($H102&gt;$I102,$I102,-$H102)</f>
        <v>0</v>
      </c>
      <c r="M92" s="239">
        <f>IF($H103&gt;$I103,$I103,-$H103)</f>
        <v>0</v>
      </c>
      <c r="N92" s="68">
        <f>IF(P93&lt;0,"L",IF(P93&gt;0,"W", ))</f>
        <v>0</v>
      </c>
      <c r="O92" s="238">
        <f>IF($H122&gt;$I122,$I122,-$H122)</f>
        <v>0</v>
      </c>
      <c r="P92" s="240">
        <f>IF($H123&gt;$I123,$I123,-$H123)</f>
        <v>0</v>
      </c>
      <c r="Q92" s="241"/>
      <c r="R92" s="242"/>
      <c r="S92" s="132">
        <f>IF(H92="W",2, )</f>
        <v>0</v>
      </c>
      <c r="T92" s="243">
        <f>IF(J93&lt;0, 1, )</f>
        <v>0</v>
      </c>
      <c r="U92" s="132">
        <f>IF(K92="W",2, )</f>
        <v>0</v>
      </c>
      <c r="V92" s="243">
        <f>IF(M93&lt;0, 1, )</f>
        <v>0</v>
      </c>
      <c r="W92" s="132">
        <f>IF(N92="W",2, )</f>
        <v>0</v>
      </c>
      <c r="X92" s="243">
        <f>IF(P93&lt;0, 1, )</f>
        <v>0</v>
      </c>
      <c r="Y92" s="71">
        <f>SUM(Q92:X92)</f>
        <v>0</v>
      </c>
      <c r="Z92" s="244"/>
      <c r="AA92" s="245"/>
      <c r="AB92" s="71"/>
      <c r="AC92" s="71"/>
      <c r="AE92" s="87">
        <f t="shared" ref="AE92:AE99" si="4">B92</f>
        <v>0</v>
      </c>
      <c r="AG92" s="128">
        <f t="shared" ref="AG92:AG99" si="5">D92</f>
        <v>0</v>
      </c>
    </row>
    <row r="93" spans="1:33" s="87" customFormat="1" ht="16">
      <c r="A93" s="125" t="s">
        <v>2</v>
      </c>
      <c r="B93" s="31" t="s">
        <v>138</v>
      </c>
      <c r="C93" s="32"/>
      <c r="D93" s="33">
        <v>850</v>
      </c>
      <c r="E93" s="249"/>
      <c r="F93" s="250"/>
      <c r="G93" s="250"/>
      <c r="H93" s="251">
        <f>IF($H114&gt;$I114,$I114,-$H114)</f>
        <v>0</v>
      </c>
      <c r="I93" s="252">
        <f>IF($H115&gt;$I115,$I115,-$H115)</f>
        <v>0</v>
      </c>
      <c r="J93" s="252">
        <f>IF($H116&gt;$I116,$I116,-$H116)</f>
        <v>0</v>
      </c>
      <c r="K93" s="251">
        <f>IF($H104&gt;$I104,$I104,-$H104)</f>
        <v>0</v>
      </c>
      <c r="L93" s="252">
        <f>IF($H105&gt;$I105,$I105,-$H105)</f>
        <v>0</v>
      </c>
      <c r="M93" s="252">
        <f>IF($H106&gt;$I106,$I106,-$H106)</f>
        <v>0</v>
      </c>
      <c r="N93" s="251">
        <f>IF($H124&gt;$I124,$I124,-$H124)</f>
        <v>0</v>
      </c>
      <c r="O93" s="252">
        <f>IF($H125&gt;$I125,$I125,-$H125)</f>
        <v>0</v>
      </c>
      <c r="P93" s="253">
        <f>IF($H126&gt;$I126,$I126,-$H126)</f>
        <v>0</v>
      </c>
      <c r="Q93" s="254"/>
      <c r="R93" s="255"/>
      <c r="S93" s="103"/>
      <c r="T93" s="125"/>
      <c r="U93" s="103"/>
      <c r="V93" s="125"/>
      <c r="W93" s="103"/>
      <c r="X93" s="125"/>
      <c r="Y93" s="86"/>
      <c r="Z93" s="256" t="s">
        <v>10</v>
      </c>
      <c r="AA93" s="257" t="s">
        <v>10</v>
      </c>
      <c r="AB93" s="86"/>
      <c r="AC93" s="86"/>
      <c r="AD93" s="324">
        <v>1</v>
      </c>
      <c r="AE93" s="87" t="str">
        <f t="shared" si="4"/>
        <v>Faria, Dan</v>
      </c>
      <c r="AG93" s="87">
        <f t="shared" si="5"/>
        <v>850</v>
      </c>
    </row>
    <row r="94" spans="1:33" s="87" customFormat="1" ht="16">
      <c r="A94" s="126"/>
      <c r="B94" s="332"/>
      <c r="C94" s="333"/>
      <c r="D94" s="16"/>
      <c r="E94" s="68">
        <f>IF(G95&lt;0,"L",IF(G95&gt;0,"W", ))</f>
        <v>0</v>
      </c>
      <c r="F94" s="238">
        <f>-I92</f>
        <v>0</v>
      </c>
      <c r="G94" s="258">
        <f>-J92</f>
        <v>0</v>
      </c>
      <c r="H94" s="236"/>
      <c r="I94" s="237"/>
      <c r="J94" s="237"/>
      <c r="K94" s="68">
        <f>IF(M95&lt;0,"L",IF(M95&gt;0,"W", ))</f>
        <v>0</v>
      </c>
      <c r="L94" s="238">
        <f>IF(H127&gt;$I127,$I127,-$H127)</f>
        <v>0</v>
      </c>
      <c r="M94" s="239">
        <f>IF(H128&gt;$I128,$I128,-$H128)</f>
        <v>0</v>
      </c>
      <c r="N94" s="68">
        <f>IF(P95&lt;0,"L",IF(P95&gt;0,"W", ))</f>
        <v>0</v>
      </c>
      <c r="O94" s="238">
        <f>IF($H107&gt;$I107,$I107,-$H107)</f>
        <v>0</v>
      </c>
      <c r="P94" s="240">
        <f>IF($H108&gt;$I108,$I108,-$H108)</f>
        <v>0</v>
      </c>
      <c r="Q94" s="259">
        <f>IF(E94="W",2, )</f>
        <v>0</v>
      </c>
      <c r="R94" s="258">
        <f>IF(G95&lt;0, 1, )</f>
        <v>0</v>
      </c>
      <c r="S94" s="241"/>
      <c r="T94" s="242"/>
      <c r="U94" s="132">
        <f>IF(K94="W",2, )</f>
        <v>0</v>
      </c>
      <c r="V94" s="243">
        <f>IF(M95&lt;0, 1, )</f>
        <v>0</v>
      </c>
      <c r="W94" s="132">
        <f>IF(N94="W",2, )</f>
        <v>0</v>
      </c>
      <c r="X94" s="243">
        <f>IF(P95&lt;0, 1, )</f>
        <v>0</v>
      </c>
      <c r="Y94" s="71">
        <f>SUM(Q94:X94)</f>
        <v>0</v>
      </c>
      <c r="Z94" s="244"/>
      <c r="AA94" s="245"/>
      <c r="AB94" s="77"/>
      <c r="AC94" s="77"/>
      <c r="AD94" s="324"/>
      <c r="AE94" s="87">
        <f t="shared" si="4"/>
        <v>0</v>
      </c>
      <c r="AG94" s="128">
        <f t="shared" si="5"/>
        <v>0</v>
      </c>
    </row>
    <row r="95" spans="1:33" s="87" customFormat="1" ht="16">
      <c r="A95" s="125" t="s">
        <v>3</v>
      </c>
      <c r="B95" s="51" t="s">
        <v>139</v>
      </c>
      <c r="C95" s="41"/>
      <c r="D95" s="334">
        <v>795</v>
      </c>
      <c r="E95" s="72">
        <f>-H93</f>
        <v>0</v>
      </c>
      <c r="F95" s="260">
        <f>-I93</f>
        <v>0</v>
      </c>
      <c r="G95" s="243">
        <f>-J93</f>
        <v>0</v>
      </c>
      <c r="H95" s="249"/>
      <c r="I95" s="250"/>
      <c r="J95" s="250"/>
      <c r="K95" s="251">
        <f>IF(H129&gt;$I129,$I129,-$H129)</f>
        <v>0</v>
      </c>
      <c r="L95" s="252">
        <f>IF(H130&gt;$I130,$I130,-$H130)</f>
        <v>0</v>
      </c>
      <c r="M95" s="252">
        <f>IF($H131&gt;$I131,$I131,-$H131)</f>
        <v>0</v>
      </c>
      <c r="N95" s="251">
        <f>IF($H109&gt;$I109,$I109,-$H109)</f>
        <v>0</v>
      </c>
      <c r="O95" s="252">
        <f>IF($H110&gt;$I110,$I110,-$H110)</f>
        <v>0</v>
      </c>
      <c r="P95" s="253">
        <f>IF($H111&gt;$I111,$I111,-$H111)</f>
        <v>0</v>
      </c>
      <c r="Q95" s="144"/>
      <c r="R95" s="125"/>
      <c r="S95" s="254"/>
      <c r="T95" s="255"/>
      <c r="U95" s="103"/>
      <c r="V95" s="125"/>
      <c r="W95" s="103"/>
      <c r="X95" s="125"/>
      <c r="Y95" s="86"/>
      <c r="Z95" s="256" t="s">
        <v>10</v>
      </c>
      <c r="AA95" s="257" t="s">
        <v>10</v>
      </c>
      <c r="AB95" s="86"/>
      <c r="AC95" s="86"/>
      <c r="AD95" s="324">
        <v>2</v>
      </c>
      <c r="AE95" s="87" t="str">
        <f t="shared" si="4"/>
        <v>Zhou, Kai</v>
      </c>
      <c r="AG95" s="87">
        <f t="shared" si="5"/>
        <v>795</v>
      </c>
    </row>
    <row r="96" spans="1:33" s="87" customFormat="1" ht="16">
      <c r="A96" s="126"/>
      <c r="B96" s="332"/>
      <c r="C96" s="333"/>
      <c r="D96" s="16"/>
      <c r="E96" s="68">
        <f>IF(G97&lt;0,"L",IF(G97&gt;0,"W", ))</f>
        <v>0</v>
      </c>
      <c r="F96" s="238">
        <f>-L92</f>
        <v>0</v>
      </c>
      <c r="G96" s="258">
        <f>-M92</f>
        <v>0</v>
      </c>
      <c r="H96" s="68">
        <f>IF(J97&lt;0,"L",IF(J97&gt;0,"W", ))</f>
        <v>0</v>
      </c>
      <c r="I96" s="238">
        <f>-L94</f>
        <v>0</v>
      </c>
      <c r="J96" s="258">
        <f>-M94</f>
        <v>0</v>
      </c>
      <c r="K96" s="236"/>
      <c r="L96" s="237"/>
      <c r="M96" s="237"/>
      <c r="N96" s="68">
        <f>IF(P97&lt;0,"L",IF(P97&gt;0,"W", ))</f>
        <v>0</v>
      </c>
      <c r="O96" s="238">
        <f>IF($H117&gt;$I117,$I117,-$H117)</f>
        <v>0</v>
      </c>
      <c r="P96" s="240">
        <f>IF($H118&gt;$I118,$I118,-$H118)</f>
        <v>0</v>
      </c>
      <c r="Q96" s="259">
        <f>IF(E96="W",2, )</f>
        <v>0</v>
      </c>
      <c r="R96" s="258">
        <f>IF(G97&lt;0, 1, )</f>
        <v>0</v>
      </c>
      <c r="S96" s="132">
        <f>IF(H96="W",2, )</f>
        <v>0</v>
      </c>
      <c r="T96" s="243">
        <f>IF(J97&lt;0, 1, )</f>
        <v>0</v>
      </c>
      <c r="U96" s="241"/>
      <c r="V96" s="242"/>
      <c r="W96" s="132">
        <f>IF(N96="W",2, )</f>
        <v>0</v>
      </c>
      <c r="X96" s="243">
        <f>IF(P97&lt;0, 1, )</f>
        <v>0</v>
      </c>
      <c r="Y96" s="71">
        <f>SUM(Q96:X96)</f>
        <v>0</v>
      </c>
      <c r="Z96" s="244"/>
      <c r="AA96" s="245"/>
      <c r="AB96" s="77"/>
      <c r="AC96" s="77"/>
      <c r="AD96" s="324"/>
      <c r="AE96" s="87">
        <f t="shared" si="4"/>
        <v>0</v>
      </c>
      <c r="AG96" s="128">
        <f t="shared" si="5"/>
        <v>0</v>
      </c>
    </row>
    <row r="97" spans="1:33" s="87" customFormat="1" ht="16">
      <c r="A97" s="125" t="s">
        <v>4</v>
      </c>
      <c r="B97" s="51" t="s">
        <v>140</v>
      </c>
      <c r="C97" s="41"/>
      <c r="D97" s="334" t="s">
        <v>141</v>
      </c>
      <c r="E97" s="72">
        <f>-K93</f>
        <v>0</v>
      </c>
      <c r="F97" s="260">
        <f>-L93</f>
        <v>0</v>
      </c>
      <c r="G97" s="243">
        <f>-M93</f>
        <v>0</v>
      </c>
      <c r="H97" s="72">
        <f>-K95</f>
        <v>0</v>
      </c>
      <c r="I97" s="260">
        <f>-L95</f>
        <v>0</v>
      </c>
      <c r="J97" s="243">
        <f>-M95</f>
        <v>0</v>
      </c>
      <c r="K97" s="249"/>
      <c r="L97" s="250"/>
      <c r="M97" s="250"/>
      <c r="N97" s="251">
        <f>IF($H119&gt;$I119,$I119,-$H119)</f>
        <v>0</v>
      </c>
      <c r="O97" s="252">
        <f>IF($H120&gt;$I120,$I120,-$H120)</f>
        <v>0</v>
      </c>
      <c r="P97" s="253">
        <f>IF($H121&gt;$I121,$I121,-$H121)</f>
        <v>0</v>
      </c>
      <c r="Q97" s="144"/>
      <c r="R97" s="125"/>
      <c r="S97" s="103"/>
      <c r="T97" s="125"/>
      <c r="U97" s="254"/>
      <c r="V97" s="255"/>
      <c r="W97" s="103"/>
      <c r="X97" s="125"/>
      <c r="Y97" s="86"/>
      <c r="Z97" s="256" t="s">
        <v>10</v>
      </c>
      <c r="AA97" s="257" t="s">
        <v>10</v>
      </c>
      <c r="AB97" s="86"/>
      <c r="AC97" s="86"/>
      <c r="AD97" s="324">
        <v>3</v>
      </c>
      <c r="AE97" s="87" t="str">
        <f t="shared" si="4"/>
        <v>Sathiyanarayanan, Siddhesh</v>
      </c>
      <c r="AG97" s="87" t="str">
        <f t="shared" si="5"/>
        <v>UR</v>
      </c>
    </row>
    <row r="98" spans="1:33" s="87" customFormat="1" ht="16">
      <c r="A98" s="126"/>
      <c r="B98" s="332"/>
      <c r="C98" s="333"/>
      <c r="D98" s="16"/>
      <c r="E98" s="68">
        <f>IF(G99&lt;0,"L",IF(G99&gt;0,"W", ))</f>
        <v>0</v>
      </c>
      <c r="F98" s="238">
        <f>-O92</f>
        <v>0</v>
      </c>
      <c r="G98" s="261">
        <f>-P92</f>
        <v>0</v>
      </c>
      <c r="H98" s="68">
        <f>IF(J99&lt;0,"L",IF(J99&gt;0,"W", ))</f>
        <v>0</v>
      </c>
      <c r="I98" s="238">
        <f>-O94</f>
        <v>0</v>
      </c>
      <c r="J98" s="258">
        <f>-P94</f>
        <v>0</v>
      </c>
      <c r="K98" s="68">
        <f>IF(M99&lt;0,"L",IF(M99&gt;0,"W", ))</f>
        <v>0</v>
      </c>
      <c r="L98" s="238">
        <f>-O96</f>
        <v>0</v>
      </c>
      <c r="M98" s="258">
        <f>-P96</f>
        <v>0</v>
      </c>
      <c r="N98" s="236"/>
      <c r="O98" s="237"/>
      <c r="P98" s="262"/>
      <c r="Q98" s="132">
        <f>IF(E98="W",2, )</f>
        <v>0</v>
      </c>
      <c r="R98" s="150">
        <f>IF(E98="L",1, )</f>
        <v>0</v>
      </c>
      <c r="S98" s="132">
        <f>IF(H98="W",2, )</f>
        <v>0</v>
      </c>
      <c r="T98" s="243">
        <f>IF(J99&lt;0, 1, )</f>
        <v>0</v>
      </c>
      <c r="U98" s="132">
        <f>IF(K98="W",2, )</f>
        <v>0</v>
      </c>
      <c r="V98" s="243">
        <f>IF(M99&lt;0, 1, )</f>
        <v>0</v>
      </c>
      <c r="W98" s="241"/>
      <c r="X98" s="242"/>
      <c r="Y98" s="238">
        <f>SUM(Q98:X98)</f>
        <v>0</v>
      </c>
      <c r="Z98" s="244"/>
      <c r="AA98" s="245"/>
      <c r="AB98" s="77"/>
      <c r="AC98" s="77"/>
      <c r="AD98" s="324"/>
      <c r="AE98" s="87">
        <f t="shared" si="4"/>
        <v>0</v>
      </c>
      <c r="AG98" s="128">
        <f t="shared" si="5"/>
        <v>0</v>
      </c>
    </row>
    <row r="99" spans="1:33" s="87" customFormat="1" ht="16">
      <c r="A99" s="125" t="s">
        <v>5</v>
      </c>
      <c r="B99" s="51"/>
      <c r="C99" s="41"/>
      <c r="D99" s="334"/>
      <c r="E99" s="266">
        <f>-N93</f>
        <v>0</v>
      </c>
      <c r="F99" s="267">
        <f>-O93</f>
        <v>0</v>
      </c>
      <c r="G99" s="268">
        <f>-P93</f>
        <v>0</v>
      </c>
      <c r="H99" s="325">
        <f>-N95</f>
        <v>0</v>
      </c>
      <c r="I99" s="267">
        <f>-O95</f>
        <v>0</v>
      </c>
      <c r="J99" s="109">
        <f>-P95</f>
        <v>0</v>
      </c>
      <c r="K99" s="325">
        <f>-N97</f>
        <v>0</v>
      </c>
      <c r="L99" s="267">
        <f>-O97</f>
        <v>0</v>
      </c>
      <c r="M99" s="109">
        <f>-P97</f>
        <v>0</v>
      </c>
      <c r="N99" s="249"/>
      <c r="O99" s="250"/>
      <c r="P99" s="269"/>
      <c r="Q99" s="103"/>
      <c r="R99" s="125"/>
      <c r="S99" s="103"/>
      <c r="T99" s="125"/>
      <c r="U99" s="103"/>
      <c r="V99" s="125"/>
      <c r="W99" s="254"/>
      <c r="X99" s="255"/>
      <c r="Y99" s="326"/>
      <c r="Z99" s="256" t="s">
        <v>10</v>
      </c>
      <c r="AA99" s="257" t="s">
        <v>10</v>
      </c>
      <c r="AB99" s="86"/>
      <c r="AC99" s="86"/>
      <c r="AD99" s="324">
        <v>4</v>
      </c>
      <c r="AE99" s="87">
        <f t="shared" si="4"/>
        <v>0</v>
      </c>
      <c r="AG99" s="87">
        <f t="shared" si="5"/>
        <v>0</v>
      </c>
    </row>
    <row r="100" spans="1:33" s="87" customFormat="1" ht="16">
      <c r="X100" s="324"/>
      <c r="AD100" s="324"/>
    </row>
    <row r="101" spans="1:33" s="87" customFormat="1" ht="16">
      <c r="H101" s="128" t="s">
        <v>1</v>
      </c>
      <c r="I101" s="324">
        <f>D91</f>
        <v>3</v>
      </c>
      <c r="J101" s="324"/>
      <c r="K101" s="324"/>
      <c r="L101" s="324"/>
      <c r="Y101" s="103"/>
      <c r="Z101" s="103"/>
      <c r="AA101" s="103"/>
      <c r="AB101" s="324"/>
    </row>
    <row r="102" spans="1:33" s="87" customFormat="1" ht="19" customHeight="1">
      <c r="A102" s="68">
        <v>1</v>
      </c>
      <c r="B102" s="130"/>
      <c r="C102" s="131"/>
      <c r="D102" s="131"/>
      <c r="E102" s="131"/>
      <c r="F102" s="131"/>
      <c r="G102" s="131"/>
      <c r="H102" s="270" t="s">
        <v>11</v>
      </c>
      <c r="I102" s="271"/>
      <c r="J102" s="68"/>
      <c r="K102" s="238"/>
      <c r="L102" s="238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258"/>
      <c r="AB102" s="71"/>
    </row>
    <row r="103" spans="1:33" s="87" customFormat="1" ht="19" customHeight="1">
      <c r="A103" s="72"/>
      <c r="B103" s="78"/>
      <c r="C103" s="79"/>
      <c r="D103" s="79"/>
      <c r="E103" s="79"/>
      <c r="F103" s="79"/>
      <c r="G103" s="79"/>
      <c r="H103" s="272" t="s">
        <v>11</v>
      </c>
      <c r="I103" s="273"/>
      <c r="J103" s="72"/>
      <c r="K103" s="323"/>
      <c r="L103" s="323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243"/>
      <c r="AB103" s="77"/>
    </row>
    <row r="104" spans="1:33" s="87" customFormat="1" ht="19" customHeight="1">
      <c r="A104" s="72" t="s">
        <v>2</v>
      </c>
      <c r="B104" s="78" t="str">
        <f>B93</f>
        <v>Faria, Dan</v>
      </c>
      <c r="C104" s="79"/>
      <c r="D104" s="79"/>
      <c r="E104" s="429">
        <f>$D93</f>
        <v>850</v>
      </c>
      <c r="F104" s="435"/>
      <c r="G104" s="79"/>
      <c r="H104" s="272" t="s">
        <v>11</v>
      </c>
      <c r="I104" s="273"/>
      <c r="J104" s="80" t="str">
        <f>$B97</f>
        <v>Sathiyanarayanan, Siddhesh</v>
      </c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429" t="str">
        <f>$D97</f>
        <v>UR</v>
      </c>
      <c r="Z104" s="435"/>
      <c r="AA104" s="243"/>
      <c r="AB104" s="77" t="s">
        <v>4</v>
      </c>
    </row>
    <row r="105" spans="1:33" s="87" customFormat="1" ht="19" customHeight="1">
      <c r="A105" s="72"/>
      <c r="B105" s="78"/>
      <c r="C105" s="79"/>
      <c r="D105" s="79"/>
      <c r="E105" s="79"/>
      <c r="F105" s="79"/>
      <c r="G105" s="79"/>
      <c r="H105" s="272" t="s">
        <v>11</v>
      </c>
      <c r="I105" s="273"/>
      <c r="J105" s="80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243"/>
      <c r="AB105" s="77"/>
    </row>
    <row r="106" spans="1:33" s="87" customFormat="1" ht="19" customHeight="1">
      <c r="A106" s="325"/>
      <c r="B106" s="142"/>
      <c r="C106" s="143"/>
      <c r="D106" s="143"/>
      <c r="E106" s="143"/>
      <c r="F106" s="143"/>
      <c r="G106" s="143"/>
      <c r="H106" s="274" t="s">
        <v>11</v>
      </c>
      <c r="I106" s="275"/>
      <c r="J106" s="144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9"/>
      <c r="AB106" s="86"/>
    </row>
    <row r="107" spans="1:33" s="87" customFormat="1" ht="19" customHeight="1">
      <c r="A107" s="68">
        <v>2</v>
      </c>
      <c r="B107" s="130"/>
      <c r="C107" s="131"/>
      <c r="D107" s="131"/>
      <c r="E107" s="131"/>
      <c r="F107" s="131"/>
      <c r="G107" s="131"/>
      <c r="H107" s="270" t="s">
        <v>11</v>
      </c>
      <c r="I107" s="271"/>
      <c r="J107" s="72"/>
      <c r="K107" s="323"/>
      <c r="L107" s="323"/>
      <c r="M107" s="81"/>
      <c r="N107" s="81"/>
      <c r="O107" s="81"/>
      <c r="P107" s="81"/>
      <c r="Q107" s="81"/>
      <c r="R107" s="81"/>
      <c r="S107" s="81"/>
      <c r="T107" s="81"/>
      <c r="AA107" s="324"/>
      <c r="AB107" s="71"/>
    </row>
    <row r="108" spans="1:33" s="87" customFormat="1" ht="19" customHeight="1">
      <c r="A108" s="72"/>
      <c r="B108" s="78"/>
      <c r="C108" s="79"/>
      <c r="D108" s="79"/>
      <c r="E108" s="79"/>
      <c r="F108" s="79"/>
      <c r="G108" s="79"/>
      <c r="H108" s="272" t="s">
        <v>11</v>
      </c>
      <c r="I108" s="273"/>
      <c r="J108" s="72"/>
      <c r="K108" s="323"/>
      <c r="L108" s="323"/>
      <c r="M108" s="81"/>
      <c r="N108" s="81"/>
      <c r="O108" s="81"/>
      <c r="P108" s="81"/>
      <c r="Q108" s="81"/>
      <c r="R108" s="81"/>
      <c r="S108" s="81"/>
      <c r="T108" s="81"/>
      <c r="AA108" s="324"/>
      <c r="AB108" s="77"/>
    </row>
    <row r="109" spans="1:33" s="87" customFormat="1" ht="19" customHeight="1">
      <c r="A109" s="72" t="s">
        <v>3</v>
      </c>
      <c r="B109" s="78" t="str">
        <f>$B95</f>
        <v>Zhou, Kai</v>
      </c>
      <c r="C109" s="79"/>
      <c r="D109" s="79"/>
      <c r="E109" s="429">
        <f>$D95</f>
        <v>795</v>
      </c>
      <c r="F109" s="435"/>
      <c r="G109" s="79"/>
      <c r="H109" s="272" t="s">
        <v>11</v>
      </c>
      <c r="I109" s="273"/>
      <c r="J109" s="80">
        <f>$B99</f>
        <v>0</v>
      </c>
      <c r="K109" s="81"/>
      <c r="L109" s="81"/>
      <c r="Y109" s="436">
        <f>$D99</f>
        <v>0</v>
      </c>
      <c r="Z109" s="437"/>
      <c r="AA109" s="324"/>
      <c r="AB109" s="77" t="s">
        <v>5</v>
      </c>
    </row>
    <row r="110" spans="1:33" s="87" customFormat="1" ht="19" customHeight="1">
      <c r="A110" s="72"/>
      <c r="B110" s="78"/>
      <c r="C110" s="79"/>
      <c r="D110" s="79"/>
      <c r="E110" s="79"/>
      <c r="F110" s="79"/>
      <c r="G110" s="79"/>
      <c r="H110" s="272" t="s">
        <v>11</v>
      </c>
      <c r="I110" s="273"/>
      <c r="J110" s="80"/>
      <c r="K110" s="81"/>
      <c r="L110" s="81"/>
      <c r="AA110" s="324"/>
      <c r="AB110" s="77"/>
    </row>
    <row r="111" spans="1:33" s="87" customFormat="1" ht="19" customHeight="1">
      <c r="A111" s="325"/>
      <c r="B111" s="142"/>
      <c r="C111" s="143"/>
      <c r="D111" s="143"/>
      <c r="E111" s="143"/>
      <c r="F111" s="143"/>
      <c r="G111" s="143"/>
      <c r="H111" s="274" t="s">
        <v>11</v>
      </c>
      <c r="I111" s="275"/>
      <c r="J111" s="144"/>
      <c r="K111" s="81"/>
      <c r="L111" s="81"/>
      <c r="Y111" s="103"/>
      <c r="Z111" s="103"/>
      <c r="AA111" s="326"/>
      <c r="AB111" s="86"/>
    </row>
    <row r="112" spans="1:33" s="87" customFormat="1" ht="19" customHeight="1">
      <c r="A112" s="68">
        <v>3</v>
      </c>
      <c r="B112" s="130"/>
      <c r="C112" s="131"/>
      <c r="D112" s="131"/>
      <c r="E112" s="131"/>
      <c r="F112" s="131"/>
      <c r="G112" s="131"/>
      <c r="H112" s="270" t="s">
        <v>11</v>
      </c>
      <c r="I112" s="271"/>
      <c r="J112" s="68"/>
      <c r="K112" s="238"/>
      <c r="L112" s="238"/>
      <c r="M112" s="132"/>
      <c r="N112" s="132"/>
      <c r="O112" s="132"/>
      <c r="P112" s="132"/>
      <c r="Q112" s="132"/>
      <c r="R112" s="132"/>
      <c r="S112" s="132"/>
      <c r="T112" s="132"/>
      <c r="AA112" s="324"/>
      <c r="AB112" s="71"/>
    </row>
    <row r="113" spans="1:28" s="87" customFormat="1" ht="19" customHeight="1">
      <c r="A113" s="72"/>
      <c r="B113" s="78"/>
      <c r="C113" s="79"/>
      <c r="D113" s="79"/>
      <c r="E113" s="79"/>
      <c r="F113" s="79"/>
      <c r="G113" s="79"/>
      <c r="H113" s="272" t="s">
        <v>11</v>
      </c>
      <c r="I113" s="273"/>
      <c r="J113" s="72"/>
      <c r="K113" s="323"/>
      <c r="L113" s="323"/>
      <c r="M113" s="81"/>
      <c r="N113" s="81"/>
      <c r="O113" s="81"/>
      <c r="P113" s="81"/>
      <c r="Q113" s="81"/>
      <c r="R113" s="81"/>
      <c r="S113" s="81"/>
      <c r="T113" s="81"/>
      <c r="AA113" s="324"/>
      <c r="AB113" s="77"/>
    </row>
    <row r="114" spans="1:28" s="87" customFormat="1" ht="19" customHeight="1">
      <c r="A114" s="72" t="s">
        <v>2</v>
      </c>
      <c r="B114" s="78" t="str">
        <f>B93</f>
        <v>Faria, Dan</v>
      </c>
      <c r="C114" s="79"/>
      <c r="D114" s="79"/>
      <c r="E114" s="429">
        <f>$D93</f>
        <v>850</v>
      </c>
      <c r="F114" s="435"/>
      <c r="G114" s="79"/>
      <c r="H114" s="272" t="s">
        <v>11</v>
      </c>
      <c r="I114" s="273"/>
      <c r="J114" s="78" t="str">
        <f>$B95</f>
        <v>Zhou, Kai</v>
      </c>
      <c r="K114" s="81"/>
      <c r="L114" s="81"/>
      <c r="Y114" s="429">
        <f>$D95</f>
        <v>795</v>
      </c>
      <c r="Z114" s="435"/>
      <c r="AA114" s="324"/>
      <c r="AB114" s="77" t="s">
        <v>3</v>
      </c>
    </row>
    <row r="115" spans="1:28" s="87" customFormat="1" ht="19" customHeight="1">
      <c r="A115" s="72"/>
      <c r="B115" s="78"/>
      <c r="C115" s="79"/>
      <c r="D115" s="79"/>
      <c r="E115" s="79"/>
      <c r="F115" s="79"/>
      <c r="G115" s="79"/>
      <c r="H115" s="272" t="s">
        <v>11</v>
      </c>
      <c r="I115" s="273"/>
      <c r="J115" s="80"/>
      <c r="K115" s="81"/>
      <c r="L115" s="81"/>
      <c r="AA115" s="324"/>
      <c r="AB115" s="77"/>
    </row>
    <row r="116" spans="1:28" s="87" customFormat="1" ht="19" customHeight="1">
      <c r="A116" s="325"/>
      <c r="B116" s="142"/>
      <c r="C116" s="143"/>
      <c r="D116" s="143"/>
      <c r="E116" s="143"/>
      <c r="F116" s="143"/>
      <c r="G116" s="143"/>
      <c r="H116" s="274" t="s">
        <v>11</v>
      </c>
      <c r="I116" s="275"/>
      <c r="J116" s="144"/>
      <c r="K116" s="81"/>
      <c r="L116" s="81"/>
      <c r="Y116" s="103"/>
      <c r="Z116" s="103"/>
      <c r="AA116" s="326"/>
      <c r="AB116" s="86"/>
    </row>
    <row r="117" spans="1:28" s="87" customFormat="1" ht="19" customHeight="1">
      <c r="A117" s="68">
        <v>4</v>
      </c>
      <c r="B117" s="130"/>
      <c r="C117" s="131"/>
      <c r="D117" s="131"/>
      <c r="E117" s="131"/>
      <c r="F117" s="131"/>
      <c r="G117" s="131"/>
      <c r="H117" s="270" t="s">
        <v>11</v>
      </c>
      <c r="I117" s="271"/>
      <c r="J117" s="68"/>
      <c r="K117" s="238"/>
      <c r="L117" s="238"/>
      <c r="M117" s="132"/>
      <c r="N117" s="132"/>
      <c r="O117" s="132"/>
      <c r="P117" s="132"/>
      <c r="Q117" s="132"/>
      <c r="R117" s="132"/>
      <c r="S117" s="132"/>
      <c r="T117" s="132"/>
      <c r="AA117" s="324"/>
      <c r="AB117" s="71"/>
    </row>
    <row r="118" spans="1:28" s="87" customFormat="1" ht="19" customHeight="1">
      <c r="A118" s="72"/>
      <c r="B118" s="78"/>
      <c r="C118" s="79"/>
      <c r="D118" s="79"/>
      <c r="E118" s="79"/>
      <c r="F118" s="79"/>
      <c r="G118" s="79"/>
      <c r="H118" s="272" t="s">
        <v>11</v>
      </c>
      <c r="I118" s="273"/>
      <c r="J118" s="72"/>
      <c r="K118" s="323"/>
      <c r="L118" s="323"/>
      <c r="M118" s="81"/>
      <c r="N118" s="81"/>
      <c r="O118" s="81"/>
      <c r="P118" s="81"/>
      <c r="Q118" s="81"/>
      <c r="R118" s="81"/>
      <c r="S118" s="81"/>
      <c r="T118" s="81"/>
      <c r="AA118" s="324"/>
      <c r="AB118" s="77"/>
    </row>
    <row r="119" spans="1:28" s="87" customFormat="1" ht="19" customHeight="1">
      <c r="A119" s="72" t="s">
        <v>4</v>
      </c>
      <c r="B119" s="78" t="str">
        <f>B97</f>
        <v>Sathiyanarayanan, Siddhesh</v>
      </c>
      <c r="C119" s="79"/>
      <c r="D119" s="79"/>
      <c r="E119" s="429" t="str">
        <f>$D97</f>
        <v>UR</v>
      </c>
      <c r="F119" s="435"/>
      <c r="G119" s="79"/>
      <c r="H119" s="272" t="s">
        <v>11</v>
      </c>
      <c r="I119" s="273"/>
      <c r="J119" s="80">
        <f>$B99</f>
        <v>0</v>
      </c>
      <c r="K119" s="81"/>
      <c r="L119" s="81"/>
      <c r="Y119" s="436">
        <f>$D99</f>
        <v>0</v>
      </c>
      <c r="Z119" s="437"/>
      <c r="AA119" s="324"/>
      <c r="AB119" s="77" t="s">
        <v>5</v>
      </c>
    </row>
    <row r="120" spans="1:28" s="87" customFormat="1" ht="19" customHeight="1">
      <c r="A120" s="72"/>
      <c r="B120" s="78"/>
      <c r="C120" s="79"/>
      <c r="D120" s="79"/>
      <c r="E120" s="79"/>
      <c r="F120" s="79"/>
      <c r="G120" s="79"/>
      <c r="H120" s="272" t="s">
        <v>11</v>
      </c>
      <c r="I120" s="273"/>
      <c r="J120" s="80"/>
      <c r="K120" s="81"/>
      <c r="L120" s="81"/>
      <c r="AA120" s="324"/>
      <c r="AB120" s="77"/>
    </row>
    <row r="121" spans="1:28" s="87" customFormat="1" ht="19" customHeight="1">
      <c r="A121" s="325"/>
      <c r="B121" s="142"/>
      <c r="C121" s="143"/>
      <c r="D121" s="143"/>
      <c r="E121" s="143"/>
      <c r="F121" s="143"/>
      <c r="G121" s="143"/>
      <c r="H121" s="274" t="s">
        <v>11</v>
      </c>
      <c r="I121" s="275"/>
      <c r="J121" s="144"/>
      <c r="K121" s="81"/>
      <c r="L121" s="81"/>
      <c r="Y121" s="103"/>
      <c r="Z121" s="103"/>
      <c r="AA121" s="326"/>
      <c r="AB121" s="86"/>
    </row>
    <row r="122" spans="1:28" s="87" customFormat="1" ht="19" customHeight="1">
      <c r="A122" s="68">
        <v>5</v>
      </c>
      <c r="B122" s="130"/>
      <c r="C122" s="131"/>
      <c r="D122" s="131"/>
      <c r="E122" s="131"/>
      <c r="F122" s="131"/>
      <c r="G122" s="131"/>
      <c r="H122" s="270" t="s">
        <v>11</v>
      </c>
      <c r="I122" s="271"/>
      <c r="J122" s="68"/>
      <c r="K122" s="238"/>
      <c r="L122" s="238"/>
      <c r="M122" s="132"/>
      <c r="N122" s="132"/>
      <c r="O122" s="132"/>
      <c r="P122" s="132"/>
      <c r="Q122" s="132"/>
      <c r="R122" s="132"/>
      <c r="S122" s="132"/>
      <c r="T122" s="132"/>
      <c r="AA122" s="324"/>
      <c r="AB122" s="71"/>
    </row>
    <row r="123" spans="1:28" s="87" customFormat="1" ht="19" customHeight="1">
      <c r="A123" s="72"/>
      <c r="B123" s="78"/>
      <c r="C123" s="79"/>
      <c r="D123" s="79"/>
      <c r="E123" s="79"/>
      <c r="F123" s="79"/>
      <c r="G123" s="79"/>
      <c r="H123" s="272" t="s">
        <v>11</v>
      </c>
      <c r="I123" s="273"/>
      <c r="J123" s="72"/>
      <c r="K123" s="323"/>
      <c r="L123" s="323"/>
      <c r="M123" s="81"/>
      <c r="N123" s="81"/>
      <c r="O123" s="81"/>
      <c r="P123" s="81"/>
      <c r="Q123" s="81"/>
      <c r="R123" s="81"/>
      <c r="S123" s="81"/>
      <c r="T123" s="81"/>
      <c r="AA123" s="324"/>
      <c r="AB123" s="77"/>
    </row>
    <row r="124" spans="1:28" s="87" customFormat="1" ht="19" customHeight="1">
      <c r="A124" s="72" t="s">
        <v>2</v>
      </c>
      <c r="B124" s="78" t="str">
        <f>B93</f>
        <v>Faria, Dan</v>
      </c>
      <c r="C124" s="79"/>
      <c r="D124" s="79"/>
      <c r="E124" s="429">
        <f>$D93</f>
        <v>850</v>
      </c>
      <c r="F124" s="435"/>
      <c r="G124" s="79"/>
      <c r="H124" s="272" t="s">
        <v>11</v>
      </c>
      <c r="I124" s="273"/>
      <c r="J124" s="80">
        <f>$B99</f>
        <v>0</v>
      </c>
      <c r="K124" s="81"/>
      <c r="L124" s="81"/>
      <c r="Y124" s="436">
        <f>$D99</f>
        <v>0</v>
      </c>
      <c r="Z124" s="437"/>
      <c r="AA124" s="324"/>
      <c r="AB124" s="77" t="s">
        <v>5</v>
      </c>
    </row>
    <row r="125" spans="1:28" s="87" customFormat="1" ht="19" customHeight="1">
      <c r="A125" s="72"/>
      <c r="B125" s="78"/>
      <c r="C125" s="79"/>
      <c r="D125" s="79"/>
      <c r="E125" s="79"/>
      <c r="F125" s="79"/>
      <c r="G125" s="79"/>
      <c r="H125" s="272" t="s">
        <v>11</v>
      </c>
      <c r="I125" s="273"/>
      <c r="J125" s="80"/>
      <c r="K125" s="81"/>
      <c r="L125" s="81"/>
      <c r="AA125" s="324"/>
      <c r="AB125" s="77"/>
    </row>
    <row r="126" spans="1:28" s="87" customFormat="1" ht="19" customHeight="1">
      <c r="A126" s="325"/>
      <c r="B126" s="142"/>
      <c r="C126" s="143"/>
      <c r="D126" s="143"/>
      <c r="E126" s="143"/>
      <c r="F126" s="143"/>
      <c r="G126" s="143"/>
      <c r="H126" s="274" t="s">
        <v>11</v>
      </c>
      <c r="I126" s="275"/>
      <c r="J126" s="144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326"/>
      <c r="AB126" s="86"/>
    </row>
    <row r="127" spans="1:28" s="87" customFormat="1" ht="19" customHeight="1">
      <c r="A127" s="68">
        <v>6</v>
      </c>
      <c r="B127" s="130"/>
      <c r="C127" s="131"/>
      <c r="D127" s="131"/>
      <c r="E127" s="131"/>
      <c r="F127" s="131"/>
      <c r="G127" s="131"/>
      <c r="H127" s="270" t="s">
        <v>11</v>
      </c>
      <c r="I127" s="271"/>
      <c r="J127" s="72"/>
      <c r="K127" s="323"/>
      <c r="L127" s="323"/>
      <c r="M127" s="81"/>
      <c r="N127" s="81"/>
      <c r="O127" s="81"/>
      <c r="P127" s="81"/>
      <c r="Q127" s="81"/>
      <c r="R127" s="81"/>
      <c r="S127" s="81"/>
      <c r="T127" s="81"/>
      <c r="AA127" s="324"/>
      <c r="AB127" s="77"/>
    </row>
    <row r="128" spans="1:28" s="87" customFormat="1" ht="19" customHeight="1">
      <c r="A128" s="72"/>
      <c r="B128" s="78"/>
      <c r="C128" s="79"/>
      <c r="D128" s="79"/>
      <c r="E128" s="79"/>
      <c r="F128" s="79"/>
      <c r="G128" s="79"/>
      <c r="H128" s="272" t="s">
        <v>11</v>
      </c>
      <c r="I128" s="273"/>
      <c r="J128" s="72"/>
      <c r="K128" s="323"/>
      <c r="L128" s="323"/>
      <c r="M128" s="81"/>
      <c r="N128" s="81"/>
      <c r="O128" s="81"/>
      <c r="P128" s="81"/>
      <c r="Q128" s="81"/>
      <c r="R128" s="81"/>
      <c r="S128" s="81"/>
      <c r="T128" s="81"/>
      <c r="AA128" s="324"/>
      <c r="AB128" s="77"/>
    </row>
    <row r="129" spans="1:33" s="87" customFormat="1" ht="19" customHeight="1">
      <c r="A129" s="72" t="s">
        <v>3</v>
      </c>
      <c r="B129" s="78" t="str">
        <f>$B95</f>
        <v>Zhou, Kai</v>
      </c>
      <c r="C129" s="79"/>
      <c r="D129" s="79"/>
      <c r="E129" s="429">
        <f>$D95</f>
        <v>795</v>
      </c>
      <c r="F129" s="435"/>
      <c r="G129" s="79"/>
      <c r="H129" s="272" t="s">
        <v>11</v>
      </c>
      <c r="I129" s="273"/>
      <c r="J129" s="80" t="str">
        <f>$B97</f>
        <v>Sathiyanarayanan, Siddhesh</v>
      </c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429" t="str">
        <f>$D97</f>
        <v>UR</v>
      </c>
      <c r="Z129" s="435"/>
      <c r="AA129" s="243"/>
      <c r="AB129" s="77" t="s">
        <v>4</v>
      </c>
    </row>
    <row r="130" spans="1:33" s="87" customFormat="1" ht="19" customHeight="1">
      <c r="A130" s="72"/>
      <c r="B130" s="78"/>
      <c r="C130" s="79"/>
      <c r="D130" s="79"/>
      <c r="E130" s="79"/>
      <c r="F130" s="79"/>
      <c r="G130" s="79"/>
      <c r="H130" s="272" t="s">
        <v>11</v>
      </c>
      <c r="I130" s="273"/>
      <c r="J130" s="80"/>
      <c r="K130" s="81"/>
      <c r="L130" s="81"/>
      <c r="AA130" s="324"/>
      <c r="AB130" s="77"/>
    </row>
    <row r="131" spans="1:33" s="87" customFormat="1" ht="19" customHeight="1">
      <c r="A131" s="325"/>
      <c r="B131" s="142"/>
      <c r="C131" s="143"/>
      <c r="D131" s="143"/>
      <c r="E131" s="143"/>
      <c r="F131" s="143"/>
      <c r="G131" s="143"/>
      <c r="H131" s="274" t="s">
        <v>11</v>
      </c>
      <c r="I131" s="275"/>
      <c r="J131" s="144"/>
      <c r="K131" s="103"/>
      <c r="L131" s="103"/>
      <c r="M131" s="103"/>
      <c r="N131" s="103"/>
      <c r="O131" s="103"/>
      <c r="P131" s="103"/>
      <c r="Q131" s="103"/>
      <c r="Y131" s="103"/>
      <c r="Z131" s="103"/>
      <c r="AA131" s="326"/>
      <c r="AB131" s="86"/>
    </row>
    <row r="133" spans="1:33" ht="16" customHeight="1">
      <c r="B133" s="2" t="str">
        <f>B89</f>
        <v>Novice Singles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438" t="str">
        <f>Y$1</f>
        <v>Jul 18-19, 2015</v>
      </c>
      <c r="Z133" s="438"/>
      <c r="AA133" s="438"/>
      <c r="AB133" s="438"/>
    </row>
    <row r="134" spans="1:33" ht="16" customHeight="1">
      <c r="B134" s="5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6"/>
    </row>
    <row r="135" spans="1:33">
      <c r="B135" s="5" t="s">
        <v>1</v>
      </c>
      <c r="C135" s="5"/>
      <c r="D135" s="7">
        <v>4</v>
      </c>
      <c r="E135" s="8" t="s">
        <v>2</v>
      </c>
      <c r="F135" s="8"/>
      <c r="G135" s="8"/>
      <c r="H135" s="8" t="s">
        <v>3</v>
      </c>
      <c r="I135" s="8"/>
      <c r="J135" s="8"/>
      <c r="K135" s="8" t="s">
        <v>4</v>
      </c>
      <c r="L135" s="8"/>
      <c r="M135" s="8"/>
      <c r="N135" s="8" t="s">
        <v>5</v>
      </c>
      <c r="O135" s="8"/>
      <c r="P135" s="8"/>
      <c r="Q135" s="9" t="s">
        <v>2</v>
      </c>
      <c r="R135" s="10"/>
      <c r="S135" s="9" t="s">
        <v>3</v>
      </c>
      <c r="T135" s="10"/>
      <c r="U135" s="9" t="s">
        <v>4</v>
      </c>
      <c r="V135" s="10"/>
      <c r="W135" s="9" t="s">
        <v>5</v>
      </c>
      <c r="X135" s="10"/>
      <c r="Y135" s="6" t="s">
        <v>6</v>
      </c>
      <c r="Z135" s="11" t="s">
        <v>7</v>
      </c>
      <c r="AA135" s="12" t="s">
        <v>8</v>
      </c>
      <c r="AB135" s="13" t="s">
        <v>9</v>
      </c>
      <c r="AC135" s="13" t="s">
        <v>16</v>
      </c>
    </row>
    <row r="136" spans="1:33" s="87" customFormat="1" ht="16">
      <c r="B136" s="14"/>
      <c r="C136" s="15"/>
      <c r="D136" s="16"/>
      <c r="E136" s="236"/>
      <c r="F136" s="237"/>
      <c r="G136" s="237"/>
      <c r="H136" s="68" t="str">
        <f>IF(J137&lt;0,"L",IF(J137&gt;0,"W", ))</f>
        <v>W</v>
      </c>
      <c r="I136" s="238">
        <f>IF($H156&gt;$I156,$I156,-$H156)</f>
        <v>0</v>
      </c>
      <c r="J136" s="239">
        <f>IF($H157&gt;$I157,$I157,-$H157)</f>
        <v>0</v>
      </c>
      <c r="K136" s="68" t="str">
        <f>IF(M137&lt;0,"L",IF(M137&gt;0,"W", ))</f>
        <v>L</v>
      </c>
      <c r="L136" s="238">
        <f>IF($H146&gt;$I146,$I146,-$H146)</f>
        <v>-11</v>
      </c>
      <c r="M136" s="239">
        <f>IF($H147&gt;$I147,$I147,-$H147)</f>
        <v>13</v>
      </c>
      <c r="N136" s="68" t="str">
        <f>IF(P137&lt;0,"L",IF(P137&gt;0,"W", ))</f>
        <v>W</v>
      </c>
      <c r="O136" s="238">
        <f>IF($H166&gt;$I166,$I166,-$H166)</f>
        <v>0</v>
      </c>
      <c r="P136" s="240">
        <f>IF($H167&gt;$I167,$I167,-$H167)</f>
        <v>0</v>
      </c>
      <c r="Q136" s="241"/>
      <c r="R136" s="242"/>
      <c r="S136" s="132">
        <f>IF(H136="W",2, )</f>
        <v>2</v>
      </c>
      <c r="T136" s="243">
        <f>IF(J137&lt;0, 1, )</f>
        <v>0</v>
      </c>
      <c r="U136" s="132">
        <f>IF(K136="W",2, )</f>
        <v>0</v>
      </c>
      <c r="V136" s="243">
        <f>IF(M137&lt;0, 1, )</f>
        <v>1</v>
      </c>
      <c r="W136" s="132">
        <f>IF(N136="W",2, )</f>
        <v>2</v>
      </c>
      <c r="X136" s="243">
        <f>IF(P137&lt;0, 1, )</f>
        <v>0</v>
      </c>
      <c r="Y136" s="71">
        <f>SUM(Q136:X136)</f>
        <v>5</v>
      </c>
      <c r="Z136" s="244"/>
      <c r="AA136" s="245"/>
      <c r="AB136" s="71">
        <v>2</v>
      </c>
      <c r="AC136" s="71"/>
      <c r="AE136" s="87">
        <f t="shared" ref="AE136:AE143" si="6">B136</f>
        <v>0</v>
      </c>
      <c r="AG136" s="128">
        <f t="shared" ref="AG136:AG143" si="7">D136</f>
        <v>0</v>
      </c>
    </row>
    <row r="137" spans="1:33" s="87" customFormat="1" ht="16">
      <c r="A137" s="125" t="s">
        <v>2</v>
      </c>
      <c r="B137" s="31" t="s">
        <v>142</v>
      </c>
      <c r="C137" s="32"/>
      <c r="D137" s="33">
        <v>800</v>
      </c>
      <c r="E137" s="249"/>
      <c r="F137" s="250"/>
      <c r="G137" s="250"/>
      <c r="H137" s="251">
        <f>IF($H158&gt;$I158,$I158,-$H158)</f>
        <v>6</v>
      </c>
      <c r="I137" s="252">
        <f>IF($H159&gt;$I159,$I159,-$H159)</f>
        <v>3</v>
      </c>
      <c r="J137" s="252">
        <f>IF($H160&gt;$I160,$I160,-$H160)</f>
        <v>5</v>
      </c>
      <c r="K137" s="251">
        <f>IF($H148&gt;$I148,$I148,-$H148)</f>
        <v>-9</v>
      </c>
      <c r="L137" s="252">
        <f>IF($H149&gt;$I149,$I149,-$H149)</f>
        <v>8</v>
      </c>
      <c r="M137" s="252">
        <f>IF($H150&gt;$I150,$I150,-$H150)</f>
        <v>-8</v>
      </c>
      <c r="N137" s="251">
        <f>IF($H168&gt;$I168,$I168,-$H168)</f>
        <v>7</v>
      </c>
      <c r="O137" s="252">
        <f>IF($H169&gt;$I169,$I169,-$H169)</f>
        <v>3</v>
      </c>
      <c r="P137" s="253">
        <f>IF($H170&gt;$I170,$I170,-$H170)</f>
        <v>10</v>
      </c>
      <c r="Q137" s="254"/>
      <c r="R137" s="255"/>
      <c r="S137" s="103"/>
      <c r="T137" s="125"/>
      <c r="U137" s="103"/>
      <c r="V137" s="125"/>
      <c r="W137" s="103"/>
      <c r="X137" s="125"/>
      <c r="Y137" s="86"/>
      <c r="Z137" s="256" t="s">
        <v>10</v>
      </c>
      <c r="AA137" s="257" t="s">
        <v>10</v>
      </c>
      <c r="AB137" s="86"/>
      <c r="AC137" s="86"/>
      <c r="AD137" s="324">
        <v>1</v>
      </c>
      <c r="AE137" s="87" t="str">
        <f t="shared" si="6"/>
        <v>Grubbs, William</v>
      </c>
      <c r="AG137" s="87">
        <f t="shared" si="7"/>
        <v>800</v>
      </c>
    </row>
    <row r="138" spans="1:33" s="87" customFormat="1" ht="16">
      <c r="A138" s="126"/>
      <c r="B138" s="332"/>
      <c r="C138" s="333"/>
      <c r="D138" s="16"/>
      <c r="E138" s="68" t="str">
        <f>IF(G139&lt;0,"L",IF(G139&gt;0,"W", ))</f>
        <v>L</v>
      </c>
      <c r="F138" s="238">
        <f>-I136</f>
        <v>0</v>
      </c>
      <c r="G138" s="258">
        <f>-J136</f>
        <v>0</v>
      </c>
      <c r="H138" s="236"/>
      <c r="I138" s="237"/>
      <c r="J138" s="237"/>
      <c r="K138" s="68" t="str">
        <f>IF(M139&lt;0,"L",IF(M139&gt;0,"W", ))</f>
        <v>L</v>
      </c>
      <c r="L138" s="238">
        <f>IF(H171&gt;$I171,$I171,-$H171)</f>
        <v>0</v>
      </c>
      <c r="M138" s="239">
        <f>IF(H172&gt;$I172,$I172,-$H172)</f>
        <v>0</v>
      </c>
      <c r="N138" s="68" t="str">
        <f>IF(P139&lt;0,"L",IF(P139&gt;0,"W", ))</f>
        <v>L</v>
      </c>
      <c r="O138" s="238">
        <f>IF($H151&gt;$I151,$I151,-$H151)</f>
        <v>0</v>
      </c>
      <c r="P138" s="240">
        <f>IF($H152&gt;$I152,$I152,-$H152)</f>
        <v>0</v>
      </c>
      <c r="Q138" s="259">
        <f>IF(E138="W",2, )</f>
        <v>0</v>
      </c>
      <c r="R138" s="258">
        <f>IF(G139&lt;0, 1, )</f>
        <v>1</v>
      </c>
      <c r="S138" s="241"/>
      <c r="T138" s="242"/>
      <c r="U138" s="132">
        <f>IF(K138="W",2, )</f>
        <v>0</v>
      </c>
      <c r="V138" s="243">
        <f>IF(M139&lt;0, 1, )</f>
        <v>1</v>
      </c>
      <c r="W138" s="132">
        <f>IF(N138="W",2, )</f>
        <v>0</v>
      </c>
      <c r="X138" s="243">
        <f>IF(P139&lt;0, 1, )</f>
        <v>1</v>
      </c>
      <c r="Y138" s="71">
        <f>SUM(Q138:X138)</f>
        <v>3</v>
      </c>
      <c r="Z138" s="244"/>
      <c r="AA138" s="245"/>
      <c r="AB138" s="77">
        <v>4</v>
      </c>
      <c r="AC138" s="77"/>
      <c r="AD138" s="324"/>
      <c r="AE138" s="87">
        <f t="shared" si="6"/>
        <v>0</v>
      </c>
      <c r="AG138" s="128">
        <f t="shared" si="7"/>
        <v>0</v>
      </c>
    </row>
    <row r="139" spans="1:33" s="87" customFormat="1" ht="16">
      <c r="A139" s="125" t="s">
        <v>3</v>
      </c>
      <c r="B139" s="51" t="s">
        <v>143</v>
      </c>
      <c r="C139" s="41"/>
      <c r="D139" s="334">
        <v>800</v>
      </c>
      <c r="E139" s="72">
        <f>-H137</f>
        <v>-6</v>
      </c>
      <c r="F139" s="260">
        <f>-I137</f>
        <v>-3</v>
      </c>
      <c r="G139" s="243">
        <f>-J137</f>
        <v>-5</v>
      </c>
      <c r="H139" s="249"/>
      <c r="I139" s="250"/>
      <c r="J139" s="250"/>
      <c r="K139" s="251">
        <f>IF(H173&gt;$I173,$I173,-$H173)</f>
        <v>-4</v>
      </c>
      <c r="L139" s="252">
        <f>IF(H174&gt;$I174,$I174,-$H174)</f>
        <v>-1</v>
      </c>
      <c r="M139" s="252">
        <f>IF($H175&gt;$I175,$I175,-$H175)</f>
        <v>-1</v>
      </c>
      <c r="N139" s="251">
        <f>IF($H153&gt;$I153,$I153,-$H153)</f>
        <v>-3</v>
      </c>
      <c r="O139" s="252">
        <f>IF($H154&gt;$I154,$I154,-$H154)</f>
        <v>-6</v>
      </c>
      <c r="P139" s="253">
        <f>IF($H155&gt;$I155,$I155,-$H155)</f>
        <v>-7</v>
      </c>
      <c r="Q139" s="144"/>
      <c r="R139" s="125"/>
      <c r="S139" s="254"/>
      <c r="T139" s="255"/>
      <c r="U139" s="103"/>
      <c r="V139" s="125"/>
      <c r="W139" s="103"/>
      <c r="X139" s="125"/>
      <c r="Y139" s="86"/>
      <c r="Z139" s="256" t="s">
        <v>10</v>
      </c>
      <c r="AA139" s="257" t="s">
        <v>10</v>
      </c>
      <c r="AB139" s="86"/>
      <c r="AC139" s="86"/>
      <c r="AD139" s="324">
        <v>2</v>
      </c>
      <c r="AE139" s="87" t="str">
        <f t="shared" si="6"/>
        <v>Zhang, Calcin</v>
      </c>
      <c r="AG139" s="87">
        <f t="shared" si="7"/>
        <v>800</v>
      </c>
    </row>
    <row r="140" spans="1:33" s="87" customFormat="1" ht="16">
      <c r="A140" s="126"/>
      <c r="B140" s="332"/>
      <c r="C140" s="333"/>
      <c r="D140" s="16"/>
      <c r="E140" s="68" t="str">
        <f>IF(G141&lt;0,"L",IF(G141&gt;0,"W", ))</f>
        <v>W</v>
      </c>
      <c r="F140" s="238">
        <f>-L136</f>
        <v>11</v>
      </c>
      <c r="G140" s="258">
        <f>-M136</f>
        <v>-13</v>
      </c>
      <c r="H140" s="68" t="str">
        <f>IF(J141&lt;0,"L",IF(J141&gt;0,"W", ))</f>
        <v>W</v>
      </c>
      <c r="I140" s="238">
        <f>-L138</f>
        <v>0</v>
      </c>
      <c r="J140" s="258">
        <f>-M138</f>
        <v>0</v>
      </c>
      <c r="K140" s="236"/>
      <c r="L140" s="237"/>
      <c r="M140" s="237"/>
      <c r="N140" s="68" t="str">
        <f>IF(P141&lt;0,"L",IF(P141&gt;0,"W", ))</f>
        <v>W</v>
      </c>
      <c r="O140" s="238">
        <f>IF($H161&gt;$I161,$I161,-$H161)</f>
        <v>0</v>
      </c>
      <c r="P140" s="240">
        <f>IF($H162&gt;$I162,$I162,-$H162)</f>
        <v>2</v>
      </c>
      <c r="Q140" s="259">
        <f>IF(E140="W",2, )</f>
        <v>2</v>
      </c>
      <c r="R140" s="258">
        <f>IF(G141&lt;0, 1, )</f>
        <v>0</v>
      </c>
      <c r="S140" s="132">
        <f>IF(H140="W",2, )</f>
        <v>2</v>
      </c>
      <c r="T140" s="243">
        <f>IF(J141&lt;0, 1, )</f>
        <v>0</v>
      </c>
      <c r="U140" s="241"/>
      <c r="V140" s="242"/>
      <c r="W140" s="132">
        <f>IF(N140="W",2, )</f>
        <v>2</v>
      </c>
      <c r="X140" s="243">
        <f>IF(P141&lt;0, 1, )</f>
        <v>0</v>
      </c>
      <c r="Y140" s="71">
        <f>SUM(Q140:X140)</f>
        <v>6</v>
      </c>
      <c r="Z140" s="244"/>
      <c r="AA140" s="245"/>
      <c r="AB140" s="77">
        <v>1</v>
      </c>
      <c r="AC140" s="77"/>
      <c r="AD140" s="324"/>
      <c r="AE140" s="87">
        <f t="shared" si="6"/>
        <v>0</v>
      </c>
      <c r="AG140" s="128">
        <f t="shared" si="7"/>
        <v>0</v>
      </c>
    </row>
    <row r="141" spans="1:33" s="87" customFormat="1" ht="16">
      <c r="A141" s="125" t="s">
        <v>4</v>
      </c>
      <c r="B141" s="51" t="s">
        <v>144</v>
      </c>
      <c r="C141" s="41"/>
      <c r="D141" s="334" t="s">
        <v>141</v>
      </c>
      <c r="E141" s="72">
        <f>-K137</f>
        <v>9</v>
      </c>
      <c r="F141" s="260">
        <f>-L137</f>
        <v>-8</v>
      </c>
      <c r="G141" s="243">
        <f>-M137</f>
        <v>8</v>
      </c>
      <c r="H141" s="72">
        <f>-K139</f>
        <v>4</v>
      </c>
      <c r="I141" s="260">
        <f>-L139</f>
        <v>1</v>
      </c>
      <c r="J141" s="243">
        <f>-M139</f>
        <v>1</v>
      </c>
      <c r="K141" s="249"/>
      <c r="L141" s="250"/>
      <c r="M141" s="250"/>
      <c r="N141" s="251">
        <f>IF($H163&gt;$I163,$I163,-$H163)</f>
        <v>3</v>
      </c>
      <c r="O141" s="252">
        <f>IF($H164&gt;$I164,$I164,-$H164)</f>
        <v>-6</v>
      </c>
      <c r="P141" s="253">
        <f>IF($H165&gt;$I165,$I165,-$H165)</f>
        <v>2</v>
      </c>
      <c r="Q141" s="144"/>
      <c r="R141" s="125"/>
      <c r="S141" s="103"/>
      <c r="T141" s="125"/>
      <c r="U141" s="254"/>
      <c r="V141" s="255"/>
      <c r="W141" s="103"/>
      <c r="X141" s="125"/>
      <c r="Y141" s="86"/>
      <c r="Z141" s="256" t="s">
        <v>10</v>
      </c>
      <c r="AA141" s="257" t="s">
        <v>10</v>
      </c>
      <c r="AB141" s="86"/>
      <c r="AC141" s="86"/>
      <c r="AD141" s="324">
        <v>3</v>
      </c>
      <c r="AE141" s="87" t="str">
        <f t="shared" si="6"/>
        <v>Drake, Brandon</v>
      </c>
      <c r="AG141" s="87" t="str">
        <f t="shared" si="7"/>
        <v>UR</v>
      </c>
    </row>
    <row r="142" spans="1:33" s="87" customFormat="1" ht="16">
      <c r="A142" s="126"/>
      <c r="B142" s="332"/>
      <c r="C142" s="333"/>
      <c r="D142" s="16"/>
      <c r="E142" s="68" t="str">
        <f>IF(G143&lt;0,"L",IF(G143&gt;0,"W", ))</f>
        <v>L</v>
      </c>
      <c r="F142" s="238">
        <f>-O136</f>
        <v>0</v>
      </c>
      <c r="G142" s="261">
        <f>-P136</f>
        <v>0</v>
      </c>
      <c r="H142" s="68" t="str">
        <f>IF(J143&lt;0,"L",IF(J143&gt;0,"W", ))</f>
        <v>W</v>
      </c>
      <c r="I142" s="238">
        <f>-O138</f>
        <v>0</v>
      </c>
      <c r="J142" s="258">
        <f>-P138</f>
        <v>0</v>
      </c>
      <c r="K142" s="68" t="str">
        <f>IF(M143&lt;0,"L",IF(M143&gt;0,"W", ))</f>
        <v>L</v>
      </c>
      <c r="L142" s="238">
        <f>-O140</f>
        <v>0</v>
      </c>
      <c r="M142" s="258">
        <f>-P140</f>
        <v>-2</v>
      </c>
      <c r="N142" s="236"/>
      <c r="O142" s="237"/>
      <c r="P142" s="262"/>
      <c r="Q142" s="132">
        <f>IF(E142="W",2, )</f>
        <v>0</v>
      </c>
      <c r="R142" s="150">
        <f>IF(E142="L",1, )</f>
        <v>1</v>
      </c>
      <c r="S142" s="132">
        <f>IF(H142="W",2, )</f>
        <v>2</v>
      </c>
      <c r="T142" s="243">
        <f>IF(J143&lt;0, 1, )</f>
        <v>0</v>
      </c>
      <c r="U142" s="132">
        <f>IF(K142="W",2, )</f>
        <v>0</v>
      </c>
      <c r="V142" s="243">
        <f>IF(M143&lt;0, 1, )</f>
        <v>1</v>
      </c>
      <c r="W142" s="241"/>
      <c r="X142" s="242"/>
      <c r="Y142" s="238">
        <f>SUM(Q142:X142)</f>
        <v>4</v>
      </c>
      <c r="Z142" s="244"/>
      <c r="AA142" s="245"/>
      <c r="AB142" s="77">
        <v>2</v>
      </c>
      <c r="AC142" s="77"/>
      <c r="AD142" s="324"/>
      <c r="AE142" s="87">
        <f t="shared" si="6"/>
        <v>0</v>
      </c>
      <c r="AG142" s="128">
        <f t="shared" si="7"/>
        <v>0</v>
      </c>
    </row>
    <row r="143" spans="1:33" s="87" customFormat="1" ht="16">
      <c r="A143" s="125" t="s">
        <v>5</v>
      </c>
      <c r="B143" s="51" t="s">
        <v>145</v>
      </c>
      <c r="C143" s="41"/>
      <c r="D143" s="334"/>
      <c r="E143" s="266">
        <f>-N137</f>
        <v>-7</v>
      </c>
      <c r="F143" s="267">
        <f>-O137</f>
        <v>-3</v>
      </c>
      <c r="G143" s="268">
        <f>-P137</f>
        <v>-10</v>
      </c>
      <c r="H143" s="325">
        <f>-N139</f>
        <v>3</v>
      </c>
      <c r="I143" s="267">
        <f>-O139</f>
        <v>6</v>
      </c>
      <c r="J143" s="109">
        <f>-P139</f>
        <v>7</v>
      </c>
      <c r="K143" s="325">
        <f>-N141</f>
        <v>-3</v>
      </c>
      <c r="L143" s="267">
        <f>-O141</f>
        <v>6</v>
      </c>
      <c r="M143" s="109">
        <f>-P141</f>
        <v>-2</v>
      </c>
      <c r="N143" s="249"/>
      <c r="O143" s="250"/>
      <c r="P143" s="269"/>
      <c r="Q143" s="103"/>
      <c r="R143" s="125"/>
      <c r="S143" s="103"/>
      <c r="T143" s="125"/>
      <c r="U143" s="103"/>
      <c r="V143" s="125"/>
      <c r="W143" s="254"/>
      <c r="X143" s="255"/>
      <c r="Y143" s="326"/>
      <c r="Z143" s="256" t="s">
        <v>10</v>
      </c>
      <c r="AA143" s="257" t="s">
        <v>10</v>
      </c>
      <c r="AB143" s="86"/>
      <c r="AC143" s="86"/>
      <c r="AD143" s="324">
        <v>4</v>
      </c>
      <c r="AE143" s="87" t="str">
        <f t="shared" si="6"/>
        <v>Ross, Maurice</v>
      </c>
      <c r="AG143" s="87">
        <f t="shared" si="7"/>
        <v>0</v>
      </c>
    </row>
    <row r="144" spans="1:33" s="87" customFormat="1" ht="16">
      <c r="X144" s="324"/>
      <c r="AD144" s="324"/>
    </row>
    <row r="145" spans="1:28" s="87" customFormat="1" ht="16">
      <c r="H145" s="128" t="s">
        <v>1</v>
      </c>
      <c r="I145" s="324">
        <f>D135</f>
        <v>4</v>
      </c>
      <c r="J145" s="324"/>
      <c r="K145" s="324"/>
      <c r="L145" s="324"/>
      <c r="Y145" s="103"/>
      <c r="Z145" s="103"/>
      <c r="AA145" s="103"/>
      <c r="AB145" s="324"/>
    </row>
    <row r="146" spans="1:28" s="87" customFormat="1" ht="19" customHeight="1">
      <c r="A146" s="68">
        <v>1</v>
      </c>
      <c r="B146" s="130"/>
      <c r="C146" s="131"/>
      <c r="D146" s="131"/>
      <c r="E146" s="131"/>
      <c r="F146" s="131"/>
      <c r="G146" s="131"/>
      <c r="H146" s="270">
        <v>11</v>
      </c>
      <c r="I146" s="271">
        <v>13</v>
      </c>
      <c r="J146" s="68"/>
      <c r="K146" s="238"/>
      <c r="L146" s="238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258"/>
      <c r="AB146" s="71"/>
    </row>
    <row r="147" spans="1:28" s="87" customFormat="1" ht="19" customHeight="1">
      <c r="A147" s="72"/>
      <c r="B147" s="78"/>
      <c r="C147" s="79"/>
      <c r="D147" s="79"/>
      <c r="E147" s="79"/>
      <c r="F147" s="79"/>
      <c r="G147" s="79"/>
      <c r="H147" s="272">
        <v>15</v>
      </c>
      <c r="I147" s="273">
        <v>13</v>
      </c>
      <c r="J147" s="72"/>
      <c r="K147" s="323"/>
      <c r="L147" s="323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243"/>
      <c r="AB147" s="77"/>
    </row>
    <row r="148" spans="1:28" s="87" customFormat="1" ht="19" customHeight="1">
      <c r="A148" s="72" t="s">
        <v>2</v>
      </c>
      <c r="B148" s="78" t="str">
        <f>B137</f>
        <v>Grubbs, William</v>
      </c>
      <c r="C148" s="79"/>
      <c r="D148" s="79"/>
      <c r="E148" s="429">
        <f>$D137</f>
        <v>800</v>
      </c>
      <c r="F148" s="435"/>
      <c r="G148" s="79"/>
      <c r="H148" s="272">
        <v>9</v>
      </c>
      <c r="I148" s="273">
        <v>11</v>
      </c>
      <c r="J148" s="80" t="str">
        <f>$B141</f>
        <v>Drake, Brandon</v>
      </c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429" t="str">
        <f>$D141</f>
        <v>UR</v>
      </c>
      <c r="Z148" s="435"/>
      <c r="AA148" s="243"/>
      <c r="AB148" s="77" t="s">
        <v>4</v>
      </c>
    </row>
    <row r="149" spans="1:28" s="87" customFormat="1" ht="19" customHeight="1">
      <c r="A149" s="72"/>
      <c r="B149" s="78"/>
      <c r="C149" s="79"/>
      <c r="D149" s="79"/>
      <c r="E149" s="79"/>
      <c r="F149" s="79"/>
      <c r="G149" s="79"/>
      <c r="H149" s="272">
        <v>11</v>
      </c>
      <c r="I149" s="273">
        <v>8</v>
      </c>
      <c r="J149" s="80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243"/>
      <c r="AB149" s="77"/>
    </row>
    <row r="150" spans="1:28" s="87" customFormat="1" ht="19" customHeight="1">
      <c r="A150" s="325"/>
      <c r="B150" s="142"/>
      <c r="C150" s="143"/>
      <c r="D150" s="143"/>
      <c r="E150" s="143"/>
      <c r="F150" s="143"/>
      <c r="G150" s="143"/>
      <c r="H150" s="274">
        <v>8</v>
      </c>
      <c r="I150" s="275">
        <v>11</v>
      </c>
      <c r="J150" s="144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9"/>
      <c r="AB150" s="86"/>
    </row>
    <row r="151" spans="1:28" s="87" customFormat="1" ht="19" customHeight="1">
      <c r="A151" s="68">
        <v>2</v>
      </c>
      <c r="B151" s="130"/>
      <c r="C151" s="131"/>
      <c r="D151" s="131"/>
      <c r="E151" s="131"/>
      <c r="F151" s="131"/>
      <c r="G151" s="131"/>
      <c r="H151" s="270" t="s">
        <v>11</v>
      </c>
      <c r="I151" s="271"/>
      <c r="J151" s="72"/>
      <c r="K151" s="323"/>
      <c r="L151" s="323"/>
      <c r="M151" s="81"/>
      <c r="N151" s="81"/>
      <c r="O151" s="81"/>
      <c r="P151" s="81"/>
      <c r="Q151" s="81"/>
      <c r="R151" s="81"/>
      <c r="S151" s="81"/>
      <c r="T151" s="81"/>
      <c r="AA151" s="324"/>
      <c r="AB151" s="71"/>
    </row>
    <row r="152" spans="1:28" s="87" customFormat="1" ht="19" customHeight="1">
      <c r="A152" s="72"/>
      <c r="B152" s="78"/>
      <c r="C152" s="79"/>
      <c r="D152" s="79"/>
      <c r="E152" s="79"/>
      <c r="F152" s="79"/>
      <c r="G152" s="79"/>
      <c r="H152" s="272" t="s">
        <v>11</v>
      </c>
      <c r="I152" s="273"/>
      <c r="J152" s="72"/>
      <c r="K152" s="323"/>
      <c r="L152" s="323"/>
      <c r="M152" s="81"/>
      <c r="N152" s="81"/>
      <c r="O152" s="81"/>
      <c r="P152" s="81"/>
      <c r="Q152" s="81"/>
      <c r="R152" s="81"/>
      <c r="S152" s="81"/>
      <c r="T152" s="81"/>
      <c r="AA152" s="324"/>
      <c r="AB152" s="77"/>
    </row>
    <row r="153" spans="1:28" s="87" customFormat="1" ht="19" customHeight="1">
      <c r="A153" s="72" t="s">
        <v>3</v>
      </c>
      <c r="B153" s="78" t="str">
        <f>$B139</f>
        <v>Zhang, Calcin</v>
      </c>
      <c r="C153" s="79"/>
      <c r="D153" s="79"/>
      <c r="E153" s="429">
        <f>$D139</f>
        <v>800</v>
      </c>
      <c r="F153" s="435"/>
      <c r="G153" s="79"/>
      <c r="H153" s="272">
        <v>3</v>
      </c>
      <c r="I153" s="273">
        <v>11</v>
      </c>
      <c r="J153" s="80" t="str">
        <f>$B143</f>
        <v>Ross, Maurice</v>
      </c>
      <c r="K153" s="81"/>
      <c r="L153" s="81"/>
      <c r="Y153" s="436">
        <f>$D143</f>
        <v>0</v>
      </c>
      <c r="Z153" s="437"/>
      <c r="AA153" s="324"/>
      <c r="AB153" s="77" t="s">
        <v>5</v>
      </c>
    </row>
    <row r="154" spans="1:28" s="87" customFormat="1" ht="19" customHeight="1">
      <c r="A154" s="72"/>
      <c r="B154" s="78"/>
      <c r="C154" s="79"/>
      <c r="D154" s="79"/>
      <c r="E154" s="79"/>
      <c r="F154" s="79"/>
      <c r="G154" s="79"/>
      <c r="H154" s="272">
        <v>6</v>
      </c>
      <c r="I154" s="273">
        <v>11</v>
      </c>
      <c r="J154" s="80"/>
      <c r="K154" s="81"/>
      <c r="L154" s="81"/>
      <c r="AA154" s="324"/>
      <c r="AB154" s="77"/>
    </row>
    <row r="155" spans="1:28" s="87" customFormat="1" ht="19" customHeight="1">
      <c r="A155" s="325"/>
      <c r="B155" s="142"/>
      <c r="C155" s="143"/>
      <c r="D155" s="143"/>
      <c r="E155" s="143"/>
      <c r="F155" s="143"/>
      <c r="G155" s="143"/>
      <c r="H155" s="274">
        <v>7</v>
      </c>
      <c r="I155" s="275">
        <v>11</v>
      </c>
      <c r="J155" s="144"/>
      <c r="K155" s="81"/>
      <c r="L155" s="81"/>
      <c r="Y155" s="103"/>
      <c r="Z155" s="103"/>
      <c r="AA155" s="326"/>
      <c r="AB155" s="86"/>
    </row>
    <row r="156" spans="1:28" s="87" customFormat="1" ht="19" customHeight="1">
      <c r="A156" s="68">
        <v>3</v>
      </c>
      <c r="B156" s="130"/>
      <c r="C156" s="131"/>
      <c r="D156" s="131"/>
      <c r="E156" s="131"/>
      <c r="F156" s="131"/>
      <c r="G156" s="131"/>
      <c r="H156" s="270" t="s">
        <v>11</v>
      </c>
      <c r="I156" s="271"/>
      <c r="J156" s="68"/>
      <c r="K156" s="238"/>
      <c r="L156" s="238"/>
      <c r="M156" s="132"/>
      <c r="N156" s="132"/>
      <c r="O156" s="132"/>
      <c r="P156" s="132"/>
      <c r="Q156" s="132"/>
      <c r="R156" s="132"/>
      <c r="S156" s="132"/>
      <c r="T156" s="132"/>
      <c r="AA156" s="324"/>
      <c r="AB156" s="71"/>
    </row>
    <row r="157" spans="1:28" s="87" customFormat="1" ht="19" customHeight="1">
      <c r="A157" s="72"/>
      <c r="B157" s="78"/>
      <c r="C157" s="79"/>
      <c r="D157" s="79"/>
      <c r="E157" s="79"/>
      <c r="F157" s="79"/>
      <c r="G157" s="79"/>
      <c r="H157" s="272" t="s">
        <v>11</v>
      </c>
      <c r="I157" s="273"/>
      <c r="J157" s="72"/>
      <c r="K157" s="323"/>
      <c r="L157" s="323"/>
      <c r="M157" s="81"/>
      <c r="N157" s="81"/>
      <c r="O157" s="81"/>
      <c r="P157" s="81"/>
      <c r="Q157" s="81"/>
      <c r="R157" s="81"/>
      <c r="S157" s="81"/>
      <c r="T157" s="81"/>
      <c r="AA157" s="324"/>
      <c r="AB157" s="77"/>
    </row>
    <row r="158" spans="1:28" s="87" customFormat="1" ht="19" customHeight="1">
      <c r="A158" s="72" t="s">
        <v>2</v>
      </c>
      <c r="B158" s="78" t="str">
        <f>B137</f>
        <v>Grubbs, William</v>
      </c>
      <c r="C158" s="79"/>
      <c r="D158" s="79"/>
      <c r="E158" s="429">
        <f>$D137</f>
        <v>800</v>
      </c>
      <c r="F158" s="435"/>
      <c r="G158" s="79"/>
      <c r="H158" s="272">
        <v>11</v>
      </c>
      <c r="I158" s="273">
        <v>6</v>
      </c>
      <c r="J158" s="78" t="str">
        <f>$B139</f>
        <v>Zhang, Calcin</v>
      </c>
      <c r="K158" s="81"/>
      <c r="L158" s="81"/>
      <c r="Y158" s="429">
        <f>$D139</f>
        <v>800</v>
      </c>
      <c r="Z158" s="435"/>
      <c r="AA158" s="324"/>
      <c r="AB158" s="77" t="s">
        <v>3</v>
      </c>
    </row>
    <row r="159" spans="1:28" s="87" customFormat="1" ht="19" customHeight="1">
      <c r="A159" s="72"/>
      <c r="B159" s="78"/>
      <c r="C159" s="79"/>
      <c r="D159" s="79"/>
      <c r="E159" s="79"/>
      <c r="F159" s="79"/>
      <c r="G159" s="79"/>
      <c r="H159" s="272">
        <v>11</v>
      </c>
      <c r="I159" s="273">
        <v>3</v>
      </c>
      <c r="J159" s="80"/>
      <c r="K159" s="81"/>
      <c r="L159" s="81"/>
      <c r="AA159" s="324"/>
      <c r="AB159" s="77"/>
    </row>
    <row r="160" spans="1:28" s="87" customFormat="1" ht="19" customHeight="1">
      <c r="A160" s="325"/>
      <c r="B160" s="142"/>
      <c r="C160" s="143"/>
      <c r="D160" s="143"/>
      <c r="E160" s="143"/>
      <c r="F160" s="143"/>
      <c r="G160" s="143"/>
      <c r="H160" s="274">
        <v>11</v>
      </c>
      <c r="I160" s="275">
        <v>5</v>
      </c>
      <c r="J160" s="144"/>
      <c r="K160" s="81"/>
      <c r="L160" s="81"/>
      <c r="Y160" s="103"/>
      <c r="Z160" s="103"/>
      <c r="AA160" s="326"/>
      <c r="AB160" s="86"/>
    </row>
    <row r="161" spans="1:28" s="87" customFormat="1" ht="19" customHeight="1">
      <c r="A161" s="68">
        <v>4</v>
      </c>
      <c r="B161" s="130"/>
      <c r="C161" s="131"/>
      <c r="D161" s="131"/>
      <c r="E161" s="131"/>
      <c r="F161" s="131"/>
      <c r="G161" s="131"/>
      <c r="H161" s="270" t="s">
        <v>11</v>
      </c>
      <c r="I161" s="271"/>
      <c r="J161" s="68"/>
      <c r="K161" s="238"/>
      <c r="L161" s="238"/>
      <c r="M161" s="132"/>
      <c r="N161" s="132"/>
      <c r="O161" s="132"/>
      <c r="P161" s="132"/>
      <c r="Q161" s="132"/>
      <c r="R161" s="132"/>
      <c r="S161" s="132"/>
      <c r="T161" s="132"/>
      <c r="AA161" s="324"/>
      <c r="AB161" s="71"/>
    </row>
    <row r="162" spans="1:28" s="87" customFormat="1" ht="19" customHeight="1">
      <c r="A162" s="72"/>
      <c r="B162" s="78"/>
      <c r="C162" s="79"/>
      <c r="D162" s="79"/>
      <c r="E162" s="79"/>
      <c r="F162" s="79"/>
      <c r="G162" s="79"/>
      <c r="H162" s="272">
        <v>11</v>
      </c>
      <c r="I162" s="273">
        <v>2</v>
      </c>
      <c r="J162" s="72"/>
      <c r="K162" s="323"/>
      <c r="L162" s="323"/>
      <c r="M162" s="81"/>
      <c r="N162" s="81"/>
      <c r="O162" s="81"/>
      <c r="P162" s="81"/>
      <c r="Q162" s="81"/>
      <c r="R162" s="81"/>
      <c r="S162" s="81"/>
      <c r="T162" s="81"/>
      <c r="AA162" s="324"/>
      <c r="AB162" s="77"/>
    </row>
    <row r="163" spans="1:28" s="87" customFormat="1" ht="19" customHeight="1">
      <c r="A163" s="72" t="s">
        <v>4</v>
      </c>
      <c r="B163" s="78" t="str">
        <f>B141</f>
        <v>Drake, Brandon</v>
      </c>
      <c r="C163" s="79"/>
      <c r="D163" s="79"/>
      <c r="E163" s="429" t="str">
        <f>$D141</f>
        <v>UR</v>
      </c>
      <c r="F163" s="435"/>
      <c r="G163" s="79"/>
      <c r="H163" s="272">
        <v>11</v>
      </c>
      <c r="I163" s="273">
        <v>3</v>
      </c>
      <c r="J163" s="80" t="str">
        <f>$B143</f>
        <v>Ross, Maurice</v>
      </c>
      <c r="K163" s="81"/>
      <c r="L163" s="81"/>
      <c r="Y163" s="436">
        <f>$D143</f>
        <v>0</v>
      </c>
      <c r="Z163" s="437"/>
      <c r="AA163" s="324"/>
      <c r="AB163" s="77" t="s">
        <v>5</v>
      </c>
    </row>
    <row r="164" spans="1:28" s="87" customFormat="1" ht="19" customHeight="1">
      <c r="A164" s="72"/>
      <c r="B164" s="78"/>
      <c r="C164" s="79"/>
      <c r="D164" s="79"/>
      <c r="E164" s="79"/>
      <c r="F164" s="79"/>
      <c r="G164" s="79"/>
      <c r="H164" s="272">
        <v>6</v>
      </c>
      <c r="I164" s="273">
        <v>11</v>
      </c>
      <c r="J164" s="80"/>
      <c r="K164" s="81"/>
      <c r="L164" s="81"/>
      <c r="AA164" s="324"/>
      <c r="AB164" s="77"/>
    </row>
    <row r="165" spans="1:28" s="87" customFormat="1" ht="19" customHeight="1">
      <c r="A165" s="325"/>
      <c r="B165" s="142"/>
      <c r="C165" s="143"/>
      <c r="D165" s="143"/>
      <c r="E165" s="143"/>
      <c r="F165" s="143"/>
      <c r="G165" s="143"/>
      <c r="H165" s="274">
        <v>11</v>
      </c>
      <c r="I165" s="275">
        <v>2</v>
      </c>
      <c r="J165" s="144"/>
      <c r="K165" s="81"/>
      <c r="L165" s="81"/>
      <c r="Y165" s="103"/>
      <c r="Z165" s="103"/>
      <c r="AA165" s="326"/>
      <c r="AB165" s="86"/>
    </row>
    <row r="166" spans="1:28" s="87" customFormat="1" ht="18" customHeight="1">
      <c r="A166" s="68">
        <v>5</v>
      </c>
      <c r="B166" s="130"/>
      <c r="C166" s="131"/>
      <c r="D166" s="131"/>
      <c r="E166" s="131"/>
      <c r="F166" s="131"/>
      <c r="G166" s="131"/>
      <c r="H166" s="270" t="s">
        <v>11</v>
      </c>
      <c r="I166" s="271"/>
      <c r="J166" s="68"/>
      <c r="K166" s="238"/>
      <c r="L166" s="238"/>
      <c r="M166" s="132"/>
      <c r="N166" s="132"/>
      <c r="O166" s="132"/>
      <c r="P166" s="132"/>
      <c r="Q166" s="132"/>
      <c r="R166" s="132"/>
      <c r="S166" s="132"/>
      <c r="T166" s="132"/>
      <c r="AA166" s="324"/>
      <c r="AB166" s="71"/>
    </row>
    <row r="167" spans="1:28" s="87" customFormat="1" ht="18" customHeight="1">
      <c r="A167" s="72"/>
      <c r="B167" s="78"/>
      <c r="C167" s="79"/>
      <c r="D167" s="79"/>
      <c r="E167" s="79"/>
      <c r="F167" s="79"/>
      <c r="G167" s="79"/>
      <c r="H167" s="272" t="s">
        <v>11</v>
      </c>
      <c r="I167" s="273"/>
      <c r="J167" s="72"/>
      <c r="K167" s="323"/>
      <c r="L167" s="323"/>
      <c r="M167" s="81"/>
      <c r="N167" s="81"/>
      <c r="O167" s="81"/>
      <c r="P167" s="81"/>
      <c r="Q167" s="81"/>
      <c r="R167" s="81"/>
      <c r="S167" s="81"/>
      <c r="T167" s="81"/>
      <c r="AA167" s="324"/>
      <c r="AB167" s="77"/>
    </row>
    <row r="168" spans="1:28" s="87" customFormat="1" ht="18" customHeight="1">
      <c r="A168" s="72" t="s">
        <v>2</v>
      </c>
      <c r="B168" s="78" t="str">
        <f>B137</f>
        <v>Grubbs, William</v>
      </c>
      <c r="C168" s="79"/>
      <c r="D168" s="79"/>
      <c r="E168" s="429">
        <f>$D137</f>
        <v>800</v>
      </c>
      <c r="F168" s="435"/>
      <c r="G168" s="79"/>
      <c r="H168" s="272">
        <v>11</v>
      </c>
      <c r="I168" s="273">
        <v>7</v>
      </c>
      <c r="J168" s="80" t="str">
        <f>$B143</f>
        <v>Ross, Maurice</v>
      </c>
      <c r="K168" s="81"/>
      <c r="L168" s="81"/>
      <c r="Y168" s="436">
        <f>$D143</f>
        <v>0</v>
      </c>
      <c r="Z168" s="437"/>
      <c r="AA168" s="324"/>
      <c r="AB168" s="77" t="s">
        <v>5</v>
      </c>
    </row>
    <row r="169" spans="1:28" s="87" customFormat="1" ht="18" customHeight="1">
      <c r="A169" s="72"/>
      <c r="B169" s="78"/>
      <c r="C169" s="79"/>
      <c r="D169" s="79"/>
      <c r="E169" s="79"/>
      <c r="F169" s="79"/>
      <c r="G169" s="79"/>
      <c r="H169" s="272">
        <v>11</v>
      </c>
      <c r="I169" s="273">
        <v>3</v>
      </c>
      <c r="J169" s="80"/>
      <c r="K169" s="81"/>
      <c r="L169" s="81"/>
      <c r="AA169" s="324"/>
      <c r="AB169" s="77"/>
    </row>
    <row r="170" spans="1:28" s="87" customFormat="1" ht="18" customHeight="1">
      <c r="A170" s="325"/>
      <c r="B170" s="142"/>
      <c r="C170" s="143"/>
      <c r="D170" s="143"/>
      <c r="E170" s="143"/>
      <c r="F170" s="143"/>
      <c r="G170" s="143"/>
      <c r="H170" s="274">
        <v>12</v>
      </c>
      <c r="I170" s="275">
        <v>10</v>
      </c>
      <c r="J170" s="144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326"/>
      <c r="AB170" s="86"/>
    </row>
    <row r="171" spans="1:28" s="87" customFormat="1" ht="18" customHeight="1">
      <c r="A171" s="68">
        <v>6</v>
      </c>
      <c r="B171" s="130"/>
      <c r="C171" s="131"/>
      <c r="D171" s="131"/>
      <c r="E171" s="131"/>
      <c r="F171" s="131"/>
      <c r="G171" s="131"/>
      <c r="H171" s="270" t="s">
        <v>11</v>
      </c>
      <c r="I171" s="271"/>
      <c r="J171" s="72"/>
      <c r="K171" s="323"/>
      <c r="L171" s="323"/>
      <c r="M171" s="81"/>
      <c r="N171" s="81"/>
      <c r="O171" s="81"/>
      <c r="P171" s="81"/>
      <c r="Q171" s="81"/>
      <c r="R171" s="81"/>
      <c r="S171" s="81"/>
      <c r="T171" s="81"/>
      <c r="AA171" s="324"/>
      <c r="AB171" s="77"/>
    </row>
    <row r="172" spans="1:28" s="87" customFormat="1" ht="18" customHeight="1">
      <c r="A172" s="72"/>
      <c r="B172" s="78"/>
      <c r="C172" s="79"/>
      <c r="D172" s="79"/>
      <c r="E172" s="79"/>
      <c r="F172" s="79"/>
      <c r="G172" s="79"/>
      <c r="H172" s="272" t="s">
        <v>11</v>
      </c>
      <c r="I172" s="273"/>
      <c r="J172" s="72"/>
      <c r="K172" s="323"/>
      <c r="L172" s="323"/>
      <c r="M172" s="81"/>
      <c r="N172" s="81"/>
      <c r="O172" s="81"/>
      <c r="P172" s="81"/>
      <c r="Q172" s="81"/>
      <c r="R172" s="81"/>
      <c r="S172" s="81"/>
      <c r="T172" s="81"/>
      <c r="AA172" s="324"/>
      <c r="AB172" s="77"/>
    </row>
    <row r="173" spans="1:28" s="87" customFormat="1" ht="18" customHeight="1">
      <c r="A173" s="72" t="s">
        <v>3</v>
      </c>
      <c r="B173" s="78" t="str">
        <f>$B139</f>
        <v>Zhang, Calcin</v>
      </c>
      <c r="C173" s="79"/>
      <c r="D173" s="79"/>
      <c r="E173" s="429">
        <f>$D139</f>
        <v>800</v>
      </c>
      <c r="F173" s="435"/>
      <c r="G173" s="79"/>
      <c r="H173" s="272">
        <v>4</v>
      </c>
      <c r="I173" s="273">
        <v>11</v>
      </c>
      <c r="J173" s="80" t="str">
        <f>$B141</f>
        <v>Drake, Brandon</v>
      </c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429" t="str">
        <f>$D141</f>
        <v>UR</v>
      </c>
      <c r="Z173" s="435"/>
      <c r="AA173" s="243"/>
      <c r="AB173" s="77" t="s">
        <v>4</v>
      </c>
    </row>
    <row r="174" spans="1:28" s="87" customFormat="1" ht="18" customHeight="1">
      <c r="A174" s="72"/>
      <c r="B174" s="78"/>
      <c r="C174" s="79"/>
      <c r="D174" s="79"/>
      <c r="E174" s="79"/>
      <c r="F174" s="79"/>
      <c r="G174" s="79"/>
      <c r="H174" s="272">
        <v>1</v>
      </c>
      <c r="I174" s="273">
        <v>11</v>
      </c>
      <c r="J174" s="80"/>
      <c r="K174" s="81"/>
      <c r="L174" s="81"/>
      <c r="AA174" s="324"/>
      <c r="AB174" s="77"/>
    </row>
    <row r="175" spans="1:28" s="87" customFormat="1" ht="18" customHeight="1">
      <c r="A175" s="325"/>
      <c r="B175" s="142"/>
      <c r="C175" s="143"/>
      <c r="D175" s="143"/>
      <c r="E175" s="143"/>
      <c r="F175" s="143"/>
      <c r="G175" s="143"/>
      <c r="H175" s="274">
        <v>1</v>
      </c>
      <c r="I175" s="275">
        <v>11</v>
      </c>
      <c r="J175" s="144"/>
      <c r="K175" s="103"/>
      <c r="L175" s="103"/>
      <c r="M175" s="103"/>
      <c r="N175" s="103"/>
      <c r="O175" s="103"/>
      <c r="P175" s="103"/>
      <c r="Q175" s="103"/>
      <c r="Y175" s="103"/>
      <c r="Z175" s="103"/>
      <c r="AA175" s="326"/>
      <c r="AB175" s="86"/>
    </row>
    <row r="177" spans="1:33" ht="16" customHeight="1">
      <c r="B177" s="2" t="s">
        <v>124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438" t="s">
        <v>126</v>
      </c>
      <c r="Z177" s="438"/>
      <c r="AA177" s="438"/>
      <c r="AB177" s="438"/>
    </row>
    <row r="178" spans="1:33" ht="16" customHeight="1">
      <c r="B178" s="5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6"/>
    </row>
    <row r="179" spans="1:33" ht="15" customHeight="1">
      <c r="B179" s="5" t="s">
        <v>1</v>
      </c>
      <c r="C179" s="5"/>
      <c r="D179" s="7">
        <v>5</v>
      </c>
      <c r="E179" s="8" t="s">
        <v>2</v>
      </c>
      <c r="F179" s="8"/>
      <c r="G179" s="8"/>
      <c r="H179" s="8" t="s">
        <v>3</v>
      </c>
      <c r="I179" s="8"/>
      <c r="J179" s="8"/>
      <c r="K179" s="8" t="s">
        <v>4</v>
      </c>
      <c r="L179" s="8"/>
      <c r="M179" s="8"/>
      <c r="N179" s="8" t="s">
        <v>5</v>
      </c>
      <c r="O179" s="8"/>
      <c r="P179" s="8"/>
      <c r="Q179" s="9" t="s">
        <v>2</v>
      </c>
      <c r="R179" s="10"/>
      <c r="S179" s="9" t="s">
        <v>3</v>
      </c>
      <c r="T179" s="10"/>
      <c r="U179" s="9" t="s">
        <v>4</v>
      </c>
      <c r="V179" s="10"/>
      <c r="W179" s="9" t="s">
        <v>5</v>
      </c>
      <c r="X179" s="10"/>
      <c r="Y179" s="6" t="s">
        <v>6</v>
      </c>
      <c r="Z179" s="11" t="s">
        <v>7</v>
      </c>
      <c r="AA179" s="12" t="s">
        <v>8</v>
      </c>
      <c r="AB179" s="13" t="s">
        <v>9</v>
      </c>
      <c r="AC179" s="13" t="s">
        <v>16</v>
      </c>
    </row>
    <row r="180" spans="1:33" s="87" customFormat="1" ht="16">
      <c r="B180" s="14"/>
      <c r="C180" s="15"/>
      <c r="D180" s="16"/>
      <c r="E180" s="236"/>
      <c r="F180" s="237"/>
      <c r="G180" s="237"/>
      <c r="H180" s="68">
        <f>IF(J181&lt;0,"L",IF(J181&gt;0,"W", ))</f>
        <v>0</v>
      </c>
      <c r="I180" s="238">
        <f>IF($H200&gt;$I200,$I200,-$H200)</f>
        <v>0</v>
      </c>
      <c r="J180" s="239">
        <f>IF($H201&gt;$I201,$I201,-$H201)</f>
        <v>0</v>
      </c>
      <c r="K180" s="68">
        <f>IF(M181&lt;0,"L",IF(M181&gt;0,"W", ))</f>
        <v>0</v>
      </c>
      <c r="L180" s="238">
        <f>IF($H190&gt;$I190,$I190,-$H190)</f>
        <v>0</v>
      </c>
      <c r="M180" s="239">
        <f>IF($H191&gt;$I191,$I191,-$H191)</f>
        <v>0</v>
      </c>
      <c r="N180" s="68">
        <f>IF(P181&lt;0,"L",IF(P181&gt;0,"W", ))</f>
        <v>0</v>
      </c>
      <c r="O180" s="238">
        <f>IF($H210&gt;$I210,$I210,-$H210)</f>
        <v>0</v>
      </c>
      <c r="P180" s="240">
        <f>IF($H211&gt;$I211,$I211,-$H211)</f>
        <v>0</v>
      </c>
      <c r="Q180" s="241"/>
      <c r="R180" s="242"/>
      <c r="S180" s="132">
        <f>IF(H180="W",2, )</f>
        <v>0</v>
      </c>
      <c r="T180" s="243">
        <f>IF(J181&lt;0, 1, )</f>
        <v>0</v>
      </c>
      <c r="U180" s="132">
        <f>IF(K180="W",2, )</f>
        <v>0</v>
      </c>
      <c r="V180" s="243">
        <f>IF(M181&lt;0, 1, )</f>
        <v>0</v>
      </c>
      <c r="W180" s="132">
        <f>IF(N180="W",2, )</f>
        <v>0</v>
      </c>
      <c r="X180" s="243">
        <f>IF(P181&lt;0, 1, )</f>
        <v>0</v>
      </c>
      <c r="Y180" s="71">
        <f>SUM(Q180:X180)</f>
        <v>0</v>
      </c>
      <c r="Z180" s="244"/>
      <c r="AA180" s="245"/>
      <c r="AB180" s="71"/>
      <c r="AC180" s="71"/>
      <c r="AE180" s="87">
        <f t="shared" ref="AE180:AE187" si="8">B180</f>
        <v>0</v>
      </c>
      <c r="AG180" s="128">
        <f t="shared" ref="AG180:AG187" si="9">D180</f>
        <v>0</v>
      </c>
    </row>
    <row r="181" spans="1:33" s="87" customFormat="1" ht="16">
      <c r="A181" s="125" t="s">
        <v>2</v>
      </c>
      <c r="B181" s="31"/>
      <c r="C181" s="32"/>
      <c r="D181" s="33"/>
      <c r="E181" s="249"/>
      <c r="F181" s="250"/>
      <c r="G181" s="250"/>
      <c r="H181" s="251">
        <f>IF($H202&gt;$I202,$I202,-$H202)</f>
        <v>0</v>
      </c>
      <c r="I181" s="252">
        <f>IF($H203&gt;$I203,$I203,-$H203)</f>
        <v>0</v>
      </c>
      <c r="J181" s="252">
        <f>IF($H204&gt;$I204,$I204,-$H204)</f>
        <v>0</v>
      </c>
      <c r="K181" s="251">
        <f>IF($H192&gt;$I192,$I192,-$H192)</f>
        <v>0</v>
      </c>
      <c r="L181" s="252">
        <f>IF($H193&gt;$I193,$I193,-$H193)</f>
        <v>0</v>
      </c>
      <c r="M181" s="252">
        <f>IF($H194&gt;$I194,$I194,-$H194)</f>
        <v>0</v>
      </c>
      <c r="N181" s="251">
        <f>IF($H212&gt;$I212,$I212,-$H212)</f>
        <v>0</v>
      </c>
      <c r="O181" s="252">
        <f>IF($H213&gt;$I213,$I213,-$H213)</f>
        <v>0</v>
      </c>
      <c r="P181" s="253">
        <f>IF($H214&gt;$I214,$I214,-$H214)</f>
        <v>0</v>
      </c>
      <c r="Q181" s="254"/>
      <c r="R181" s="255"/>
      <c r="S181" s="103"/>
      <c r="T181" s="125"/>
      <c r="U181" s="103"/>
      <c r="V181" s="125"/>
      <c r="W181" s="103"/>
      <c r="X181" s="125"/>
      <c r="Y181" s="86"/>
      <c r="Z181" s="256" t="s">
        <v>10</v>
      </c>
      <c r="AA181" s="257" t="s">
        <v>10</v>
      </c>
      <c r="AB181" s="86"/>
      <c r="AC181" s="86"/>
      <c r="AD181" s="324">
        <v>1</v>
      </c>
      <c r="AE181" s="87">
        <f t="shared" si="8"/>
        <v>0</v>
      </c>
      <c r="AG181" s="87">
        <f t="shared" si="9"/>
        <v>0</v>
      </c>
    </row>
    <row r="182" spans="1:33" s="87" customFormat="1" ht="16">
      <c r="A182" s="126"/>
      <c r="B182" s="332"/>
      <c r="C182" s="333"/>
      <c r="D182" s="16"/>
      <c r="E182" s="68">
        <f>IF(G183&lt;0,"L",IF(G183&gt;0,"W", ))</f>
        <v>0</v>
      </c>
      <c r="F182" s="238">
        <f>-I180</f>
        <v>0</v>
      </c>
      <c r="G182" s="258">
        <f>-J180</f>
        <v>0</v>
      </c>
      <c r="H182" s="236"/>
      <c r="I182" s="237"/>
      <c r="J182" s="237"/>
      <c r="K182" s="68">
        <f>IF(M183&lt;0,"L",IF(M183&gt;0,"W", ))</f>
        <v>0</v>
      </c>
      <c r="L182" s="238">
        <f>IF(H215&gt;$I215,$I215,-$H215)</f>
        <v>0</v>
      </c>
      <c r="M182" s="239">
        <f>IF(H216&gt;$I216,$I216,-$H216)</f>
        <v>0</v>
      </c>
      <c r="N182" s="68">
        <f>IF(P183&lt;0,"L",IF(P183&gt;0,"W", ))</f>
        <v>0</v>
      </c>
      <c r="O182" s="238">
        <f>IF($H195&gt;$I195,$I195,-$H195)</f>
        <v>0</v>
      </c>
      <c r="P182" s="240">
        <f>IF($H196&gt;$I196,$I196,-$H196)</f>
        <v>0</v>
      </c>
      <c r="Q182" s="259">
        <f>IF(E182="W",2, )</f>
        <v>0</v>
      </c>
      <c r="R182" s="258">
        <f>IF(G183&lt;0, 1, )</f>
        <v>0</v>
      </c>
      <c r="S182" s="241"/>
      <c r="T182" s="242"/>
      <c r="U182" s="132">
        <f>IF(K182="W",2, )</f>
        <v>0</v>
      </c>
      <c r="V182" s="243">
        <f>IF(M183&lt;0, 1, )</f>
        <v>0</v>
      </c>
      <c r="W182" s="132">
        <f>IF(N182="W",2, )</f>
        <v>0</v>
      </c>
      <c r="X182" s="243">
        <f>IF(P183&lt;0, 1, )</f>
        <v>0</v>
      </c>
      <c r="Y182" s="71">
        <f>SUM(Q182:X182)</f>
        <v>0</v>
      </c>
      <c r="Z182" s="244"/>
      <c r="AA182" s="245"/>
      <c r="AB182" s="77"/>
      <c r="AC182" s="77"/>
      <c r="AD182" s="324"/>
      <c r="AE182" s="87">
        <f t="shared" si="8"/>
        <v>0</v>
      </c>
      <c r="AG182" s="128">
        <f t="shared" si="9"/>
        <v>0</v>
      </c>
    </row>
    <row r="183" spans="1:33" s="87" customFormat="1" ht="16">
      <c r="A183" s="125" t="s">
        <v>3</v>
      </c>
      <c r="B183" s="51"/>
      <c r="C183" s="41"/>
      <c r="D183" s="334"/>
      <c r="E183" s="72">
        <f>-H181</f>
        <v>0</v>
      </c>
      <c r="F183" s="260">
        <f>-I181</f>
        <v>0</v>
      </c>
      <c r="G183" s="243">
        <f>-J181</f>
        <v>0</v>
      </c>
      <c r="H183" s="249"/>
      <c r="I183" s="250"/>
      <c r="J183" s="250"/>
      <c r="K183" s="251">
        <f>IF(H217&gt;$I217,$I217,-$H217)</f>
        <v>0</v>
      </c>
      <c r="L183" s="252">
        <f>IF(H218&gt;$I218,$I218,-$H218)</f>
        <v>0</v>
      </c>
      <c r="M183" s="252">
        <f>IF($H219&gt;$I219,$I219,-$H219)</f>
        <v>0</v>
      </c>
      <c r="N183" s="251">
        <f>IF($H197&gt;$I197,$I197,-$H197)</f>
        <v>0</v>
      </c>
      <c r="O183" s="252">
        <f>IF($H198&gt;$I198,$I198,-$H198)</f>
        <v>0</v>
      </c>
      <c r="P183" s="253">
        <f>IF($H199&gt;$I199,$I199,-$H199)</f>
        <v>0</v>
      </c>
      <c r="Q183" s="144"/>
      <c r="R183" s="125"/>
      <c r="S183" s="254"/>
      <c r="T183" s="255"/>
      <c r="U183" s="103"/>
      <c r="V183" s="125"/>
      <c r="W183" s="103"/>
      <c r="X183" s="125"/>
      <c r="Y183" s="86"/>
      <c r="Z183" s="256" t="s">
        <v>10</v>
      </c>
      <c r="AA183" s="257" t="s">
        <v>10</v>
      </c>
      <c r="AB183" s="86"/>
      <c r="AC183" s="86"/>
      <c r="AD183" s="324">
        <v>2</v>
      </c>
      <c r="AE183" s="87">
        <f t="shared" si="8"/>
        <v>0</v>
      </c>
      <c r="AG183" s="87">
        <f t="shared" si="9"/>
        <v>0</v>
      </c>
    </row>
    <row r="184" spans="1:33" s="87" customFormat="1" ht="16">
      <c r="A184" s="126"/>
      <c r="B184" s="332"/>
      <c r="C184" s="333"/>
      <c r="D184" s="16"/>
      <c r="E184" s="68">
        <f>IF(G185&lt;0,"L",IF(G185&gt;0,"W", ))</f>
        <v>0</v>
      </c>
      <c r="F184" s="238">
        <f>-L180</f>
        <v>0</v>
      </c>
      <c r="G184" s="258">
        <f>-M180</f>
        <v>0</v>
      </c>
      <c r="H184" s="68">
        <f>IF(J185&lt;0,"L",IF(J185&gt;0,"W", ))</f>
        <v>0</v>
      </c>
      <c r="I184" s="238">
        <f>-L182</f>
        <v>0</v>
      </c>
      <c r="J184" s="258">
        <f>-M182</f>
        <v>0</v>
      </c>
      <c r="K184" s="236"/>
      <c r="L184" s="237"/>
      <c r="M184" s="237"/>
      <c r="N184" s="68">
        <f>IF(P185&lt;0,"L",IF(P185&gt;0,"W", ))</f>
        <v>0</v>
      </c>
      <c r="O184" s="238">
        <f>IF($H205&gt;$I205,$I205,-$H205)</f>
        <v>0</v>
      </c>
      <c r="P184" s="240">
        <f>IF($H206&gt;$I206,$I206,-$H206)</f>
        <v>0</v>
      </c>
      <c r="Q184" s="259">
        <f>IF(E184="W",2, )</f>
        <v>0</v>
      </c>
      <c r="R184" s="258">
        <f>IF(G185&lt;0, 1, )</f>
        <v>0</v>
      </c>
      <c r="S184" s="132">
        <f>IF(H184="W",2, )</f>
        <v>0</v>
      </c>
      <c r="T184" s="243">
        <f>IF(J185&lt;0, 1, )</f>
        <v>0</v>
      </c>
      <c r="U184" s="241"/>
      <c r="V184" s="242"/>
      <c r="W184" s="132">
        <f>IF(N184="W",2, )</f>
        <v>0</v>
      </c>
      <c r="X184" s="243">
        <f>IF(P185&lt;0, 1, )</f>
        <v>0</v>
      </c>
      <c r="Y184" s="71">
        <f>SUM(Q184:X184)</f>
        <v>0</v>
      </c>
      <c r="Z184" s="244"/>
      <c r="AA184" s="245"/>
      <c r="AB184" s="77"/>
      <c r="AC184" s="77"/>
      <c r="AD184" s="324"/>
      <c r="AE184" s="87">
        <f t="shared" si="8"/>
        <v>0</v>
      </c>
      <c r="AG184" s="128">
        <f t="shared" si="9"/>
        <v>0</v>
      </c>
    </row>
    <row r="185" spans="1:33" s="87" customFormat="1" ht="16">
      <c r="A185" s="125" t="s">
        <v>4</v>
      </c>
      <c r="B185" s="51"/>
      <c r="C185" s="41"/>
      <c r="D185" s="334"/>
      <c r="E185" s="72">
        <f>-K181</f>
        <v>0</v>
      </c>
      <c r="F185" s="260">
        <f>-L181</f>
        <v>0</v>
      </c>
      <c r="G185" s="243">
        <f>-M181</f>
        <v>0</v>
      </c>
      <c r="H185" s="72">
        <f>-K183</f>
        <v>0</v>
      </c>
      <c r="I185" s="260">
        <f>-L183</f>
        <v>0</v>
      </c>
      <c r="J185" s="243">
        <f>-M183</f>
        <v>0</v>
      </c>
      <c r="K185" s="249"/>
      <c r="L185" s="250"/>
      <c r="M185" s="250"/>
      <c r="N185" s="251">
        <f>IF($H207&gt;$I207,$I207,-$H207)</f>
        <v>0</v>
      </c>
      <c r="O185" s="252">
        <f>IF($H208&gt;$I208,$I208,-$H208)</f>
        <v>0</v>
      </c>
      <c r="P185" s="253">
        <f>IF($H209&gt;$I209,$I209,-$H209)</f>
        <v>0</v>
      </c>
      <c r="Q185" s="144"/>
      <c r="R185" s="125"/>
      <c r="S185" s="103"/>
      <c r="T185" s="125"/>
      <c r="U185" s="254"/>
      <c r="V185" s="255"/>
      <c r="W185" s="103"/>
      <c r="X185" s="125"/>
      <c r="Y185" s="86"/>
      <c r="Z185" s="256" t="s">
        <v>10</v>
      </c>
      <c r="AA185" s="257" t="s">
        <v>10</v>
      </c>
      <c r="AB185" s="86"/>
      <c r="AC185" s="86"/>
      <c r="AD185" s="324">
        <v>3</v>
      </c>
      <c r="AE185" s="87">
        <f t="shared" si="8"/>
        <v>0</v>
      </c>
      <c r="AG185" s="87">
        <f t="shared" si="9"/>
        <v>0</v>
      </c>
    </row>
    <row r="186" spans="1:33" s="87" customFormat="1" ht="16">
      <c r="A186" s="126"/>
      <c r="B186" s="332"/>
      <c r="C186" s="333"/>
      <c r="D186" s="16"/>
      <c r="E186" s="68">
        <f>IF(G187&lt;0,"L",IF(G187&gt;0,"W", ))</f>
        <v>0</v>
      </c>
      <c r="F186" s="238">
        <f>-O180</f>
        <v>0</v>
      </c>
      <c r="G186" s="261">
        <f>-P180</f>
        <v>0</v>
      </c>
      <c r="H186" s="68">
        <f>IF(J187&lt;0,"L",IF(J187&gt;0,"W", ))</f>
        <v>0</v>
      </c>
      <c r="I186" s="238">
        <f>-O182</f>
        <v>0</v>
      </c>
      <c r="J186" s="258">
        <f>-P182</f>
        <v>0</v>
      </c>
      <c r="K186" s="68">
        <f>IF(M187&lt;0,"L",IF(M187&gt;0,"W", ))</f>
        <v>0</v>
      </c>
      <c r="L186" s="238">
        <f>-O184</f>
        <v>0</v>
      </c>
      <c r="M186" s="258">
        <f>-P184</f>
        <v>0</v>
      </c>
      <c r="N186" s="236"/>
      <c r="O186" s="237"/>
      <c r="P186" s="262"/>
      <c r="Q186" s="132">
        <f>IF(E186="W",2, )</f>
        <v>0</v>
      </c>
      <c r="R186" s="150">
        <f>IF(E186="L",1, )</f>
        <v>0</v>
      </c>
      <c r="S186" s="132">
        <f>IF(H186="W",2, )</f>
        <v>0</v>
      </c>
      <c r="T186" s="243">
        <f>IF(J187&lt;0, 1, )</f>
        <v>0</v>
      </c>
      <c r="U186" s="132">
        <f>IF(K186="W",2, )</f>
        <v>0</v>
      </c>
      <c r="V186" s="243">
        <f>IF(M187&lt;0, 1, )</f>
        <v>0</v>
      </c>
      <c r="W186" s="241"/>
      <c r="X186" s="242"/>
      <c r="Y186" s="238">
        <f>SUM(Q186:X186)</f>
        <v>0</v>
      </c>
      <c r="Z186" s="244"/>
      <c r="AA186" s="245"/>
      <c r="AB186" s="77"/>
      <c r="AC186" s="77"/>
      <c r="AD186" s="324"/>
      <c r="AE186" s="87">
        <f t="shared" si="8"/>
        <v>0</v>
      </c>
      <c r="AG186" s="128">
        <f t="shared" si="9"/>
        <v>0</v>
      </c>
    </row>
    <row r="187" spans="1:33" s="87" customFormat="1" ht="16">
      <c r="A187" s="125" t="s">
        <v>5</v>
      </c>
      <c r="B187" s="51"/>
      <c r="C187" s="41"/>
      <c r="D187" s="334"/>
      <c r="E187" s="266">
        <f>-N181</f>
        <v>0</v>
      </c>
      <c r="F187" s="267">
        <f>-O181</f>
        <v>0</v>
      </c>
      <c r="G187" s="268">
        <f>-P181</f>
        <v>0</v>
      </c>
      <c r="H187" s="325">
        <f>-N183</f>
        <v>0</v>
      </c>
      <c r="I187" s="267">
        <f>-O183</f>
        <v>0</v>
      </c>
      <c r="J187" s="109">
        <f>-P183</f>
        <v>0</v>
      </c>
      <c r="K187" s="325">
        <f>-N185</f>
        <v>0</v>
      </c>
      <c r="L187" s="267">
        <f>-O185</f>
        <v>0</v>
      </c>
      <c r="M187" s="109">
        <f>-P185</f>
        <v>0</v>
      </c>
      <c r="N187" s="249"/>
      <c r="O187" s="250"/>
      <c r="P187" s="269"/>
      <c r="Q187" s="103"/>
      <c r="R187" s="125"/>
      <c r="S187" s="103"/>
      <c r="T187" s="125"/>
      <c r="U187" s="103"/>
      <c r="V187" s="125"/>
      <c r="W187" s="254"/>
      <c r="X187" s="255"/>
      <c r="Y187" s="326"/>
      <c r="Z187" s="256" t="s">
        <v>10</v>
      </c>
      <c r="AA187" s="257" t="s">
        <v>10</v>
      </c>
      <c r="AB187" s="86"/>
      <c r="AC187" s="86"/>
      <c r="AD187" s="324">
        <v>4</v>
      </c>
      <c r="AE187" s="87">
        <f t="shared" si="8"/>
        <v>0</v>
      </c>
      <c r="AG187" s="87">
        <f t="shared" si="9"/>
        <v>0</v>
      </c>
    </row>
    <row r="188" spans="1:33" s="87" customFormat="1" ht="16">
      <c r="X188" s="324"/>
      <c r="AD188" s="324"/>
    </row>
    <row r="189" spans="1:33" s="87" customFormat="1" ht="16">
      <c r="H189" s="128" t="s">
        <v>1</v>
      </c>
      <c r="I189" s="324">
        <f>D179</f>
        <v>5</v>
      </c>
      <c r="J189" s="324"/>
      <c r="K189" s="324"/>
      <c r="L189" s="324"/>
      <c r="Y189" s="103"/>
      <c r="Z189" s="103"/>
      <c r="AA189" s="103"/>
      <c r="AB189" s="324"/>
    </row>
    <row r="190" spans="1:33" s="87" customFormat="1" ht="19" customHeight="1">
      <c r="A190" s="68">
        <v>1</v>
      </c>
      <c r="B190" s="130"/>
      <c r="C190" s="131"/>
      <c r="D190" s="131"/>
      <c r="E190" s="131"/>
      <c r="F190" s="131"/>
      <c r="G190" s="131"/>
      <c r="H190" s="270" t="s">
        <v>11</v>
      </c>
      <c r="I190" s="271"/>
      <c r="J190" s="68"/>
      <c r="K190" s="238"/>
      <c r="L190" s="238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258"/>
      <c r="AB190" s="71"/>
    </row>
    <row r="191" spans="1:33" s="87" customFormat="1" ht="19" customHeight="1">
      <c r="A191" s="72"/>
      <c r="B191" s="78"/>
      <c r="C191" s="79"/>
      <c r="D191" s="79"/>
      <c r="E191" s="79"/>
      <c r="F191" s="79"/>
      <c r="G191" s="79"/>
      <c r="H191" s="272" t="s">
        <v>11</v>
      </c>
      <c r="I191" s="273"/>
      <c r="J191" s="72"/>
      <c r="K191" s="323"/>
      <c r="L191" s="323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243"/>
      <c r="AB191" s="77"/>
    </row>
    <row r="192" spans="1:33" s="87" customFormat="1" ht="19" customHeight="1">
      <c r="A192" s="72" t="s">
        <v>2</v>
      </c>
      <c r="B192" s="78">
        <f>B181</f>
        <v>0</v>
      </c>
      <c r="C192" s="79"/>
      <c r="D192" s="79"/>
      <c r="E192" s="429">
        <f>$D181</f>
        <v>0</v>
      </c>
      <c r="F192" s="435"/>
      <c r="G192" s="79"/>
      <c r="H192" s="272" t="s">
        <v>11</v>
      </c>
      <c r="I192" s="273"/>
      <c r="J192" s="80">
        <f>$B185</f>
        <v>0</v>
      </c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429">
        <f>$D185</f>
        <v>0</v>
      </c>
      <c r="Z192" s="435"/>
      <c r="AA192" s="243"/>
      <c r="AB192" s="77" t="s">
        <v>4</v>
      </c>
    </row>
    <row r="193" spans="1:28" s="87" customFormat="1" ht="19" customHeight="1">
      <c r="A193" s="72"/>
      <c r="B193" s="78"/>
      <c r="C193" s="79"/>
      <c r="D193" s="79"/>
      <c r="E193" s="79"/>
      <c r="F193" s="79"/>
      <c r="G193" s="79"/>
      <c r="H193" s="272" t="s">
        <v>11</v>
      </c>
      <c r="I193" s="273"/>
      <c r="J193" s="80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243"/>
      <c r="AB193" s="77"/>
    </row>
    <row r="194" spans="1:28" s="87" customFormat="1" ht="19" customHeight="1">
      <c r="A194" s="325"/>
      <c r="B194" s="142"/>
      <c r="C194" s="143"/>
      <c r="D194" s="143"/>
      <c r="E194" s="143"/>
      <c r="F194" s="143"/>
      <c r="G194" s="143"/>
      <c r="H194" s="274" t="s">
        <v>11</v>
      </c>
      <c r="I194" s="275"/>
      <c r="J194" s="144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9"/>
      <c r="AB194" s="86"/>
    </row>
    <row r="195" spans="1:28" s="87" customFormat="1" ht="19" customHeight="1">
      <c r="A195" s="68">
        <v>2</v>
      </c>
      <c r="B195" s="130"/>
      <c r="C195" s="131"/>
      <c r="D195" s="131"/>
      <c r="E195" s="131"/>
      <c r="F195" s="131"/>
      <c r="G195" s="131"/>
      <c r="H195" s="270" t="s">
        <v>11</v>
      </c>
      <c r="I195" s="271"/>
      <c r="J195" s="72"/>
      <c r="K195" s="323"/>
      <c r="L195" s="323"/>
      <c r="M195" s="81"/>
      <c r="N195" s="81"/>
      <c r="O195" s="81"/>
      <c r="P195" s="81"/>
      <c r="Q195" s="81"/>
      <c r="R195" s="81"/>
      <c r="S195" s="81"/>
      <c r="T195" s="81"/>
      <c r="AA195" s="324"/>
      <c r="AB195" s="71"/>
    </row>
    <row r="196" spans="1:28" s="87" customFormat="1" ht="19" customHeight="1">
      <c r="A196" s="72"/>
      <c r="B196" s="78"/>
      <c r="C196" s="79"/>
      <c r="D196" s="79"/>
      <c r="E196" s="79"/>
      <c r="F196" s="79"/>
      <c r="G196" s="79"/>
      <c r="H196" s="272" t="s">
        <v>11</v>
      </c>
      <c r="I196" s="273"/>
      <c r="J196" s="72"/>
      <c r="K196" s="323"/>
      <c r="L196" s="323"/>
      <c r="M196" s="81"/>
      <c r="N196" s="81"/>
      <c r="O196" s="81"/>
      <c r="P196" s="81"/>
      <c r="Q196" s="81"/>
      <c r="R196" s="81"/>
      <c r="S196" s="81"/>
      <c r="T196" s="81"/>
      <c r="AA196" s="324"/>
      <c r="AB196" s="77"/>
    </row>
    <row r="197" spans="1:28" s="87" customFormat="1" ht="19" customHeight="1">
      <c r="A197" s="72" t="s">
        <v>3</v>
      </c>
      <c r="B197" s="78">
        <f>$B183</f>
        <v>0</v>
      </c>
      <c r="C197" s="79"/>
      <c r="D197" s="79"/>
      <c r="E197" s="429">
        <f>$D183</f>
        <v>0</v>
      </c>
      <c r="F197" s="435"/>
      <c r="G197" s="79"/>
      <c r="H197" s="272" t="s">
        <v>11</v>
      </c>
      <c r="I197" s="273"/>
      <c r="J197" s="80">
        <f>$B187</f>
        <v>0</v>
      </c>
      <c r="K197" s="81"/>
      <c r="L197" s="81"/>
      <c r="Y197" s="436">
        <f>$D187</f>
        <v>0</v>
      </c>
      <c r="Z197" s="437"/>
      <c r="AA197" s="324"/>
      <c r="AB197" s="77" t="s">
        <v>5</v>
      </c>
    </row>
    <row r="198" spans="1:28" s="87" customFormat="1" ht="19" customHeight="1">
      <c r="A198" s="72"/>
      <c r="B198" s="78"/>
      <c r="C198" s="79"/>
      <c r="D198" s="79"/>
      <c r="E198" s="79"/>
      <c r="F198" s="79"/>
      <c r="G198" s="79"/>
      <c r="H198" s="272" t="s">
        <v>11</v>
      </c>
      <c r="I198" s="273"/>
      <c r="J198" s="80"/>
      <c r="K198" s="81"/>
      <c r="L198" s="81"/>
      <c r="AA198" s="324"/>
      <c r="AB198" s="77"/>
    </row>
    <row r="199" spans="1:28" s="87" customFormat="1" ht="19" customHeight="1">
      <c r="A199" s="325"/>
      <c r="B199" s="142"/>
      <c r="C199" s="143"/>
      <c r="D199" s="143"/>
      <c r="E199" s="143"/>
      <c r="F199" s="143"/>
      <c r="G199" s="143"/>
      <c r="H199" s="274" t="s">
        <v>11</v>
      </c>
      <c r="I199" s="275"/>
      <c r="J199" s="144"/>
      <c r="K199" s="81"/>
      <c r="L199" s="81"/>
      <c r="Y199" s="103"/>
      <c r="Z199" s="103"/>
      <c r="AA199" s="326"/>
      <c r="AB199" s="86"/>
    </row>
    <row r="200" spans="1:28" s="87" customFormat="1" ht="19" customHeight="1">
      <c r="A200" s="68">
        <v>3</v>
      </c>
      <c r="B200" s="130"/>
      <c r="C200" s="131"/>
      <c r="D200" s="131"/>
      <c r="E200" s="131"/>
      <c r="F200" s="131"/>
      <c r="G200" s="131"/>
      <c r="H200" s="270" t="s">
        <v>11</v>
      </c>
      <c r="I200" s="271"/>
      <c r="J200" s="68"/>
      <c r="K200" s="238"/>
      <c r="L200" s="238"/>
      <c r="M200" s="132"/>
      <c r="N200" s="132"/>
      <c r="O200" s="132"/>
      <c r="P200" s="132"/>
      <c r="Q200" s="132"/>
      <c r="R200" s="132"/>
      <c r="S200" s="132"/>
      <c r="T200" s="132"/>
      <c r="AA200" s="324"/>
      <c r="AB200" s="71"/>
    </row>
    <row r="201" spans="1:28" s="87" customFormat="1" ht="19" customHeight="1">
      <c r="A201" s="72"/>
      <c r="B201" s="78"/>
      <c r="C201" s="79"/>
      <c r="D201" s="79"/>
      <c r="E201" s="79"/>
      <c r="F201" s="79"/>
      <c r="G201" s="79"/>
      <c r="H201" s="272" t="s">
        <v>11</v>
      </c>
      <c r="I201" s="273"/>
      <c r="J201" s="72"/>
      <c r="K201" s="323"/>
      <c r="L201" s="323"/>
      <c r="M201" s="81"/>
      <c r="N201" s="81"/>
      <c r="O201" s="81"/>
      <c r="P201" s="81"/>
      <c r="Q201" s="81"/>
      <c r="R201" s="81"/>
      <c r="S201" s="81"/>
      <c r="T201" s="81"/>
      <c r="AA201" s="324"/>
      <c r="AB201" s="77"/>
    </row>
    <row r="202" spans="1:28" s="87" customFormat="1" ht="19" customHeight="1">
      <c r="A202" s="72" t="s">
        <v>2</v>
      </c>
      <c r="B202" s="78">
        <f>B181</f>
        <v>0</v>
      </c>
      <c r="C202" s="79"/>
      <c r="D202" s="79"/>
      <c r="E202" s="429">
        <f>$D181</f>
        <v>0</v>
      </c>
      <c r="F202" s="435"/>
      <c r="G202" s="79"/>
      <c r="H202" s="272" t="s">
        <v>11</v>
      </c>
      <c r="I202" s="273"/>
      <c r="J202" s="78">
        <f>$B183</f>
        <v>0</v>
      </c>
      <c r="K202" s="81"/>
      <c r="L202" s="81"/>
      <c r="Y202" s="429">
        <f>$D183</f>
        <v>0</v>
      </c>
      <c r="Z202" s="435"/>
      <c r="AA202" s="324"/>
      <c r="AB202" s="77" t="s">
        <v>3</v>
      </c>
    </row>
    <row r="203" spans="1:28" s="87" customFormat="1" ht="19" customHeight="1">
      <c r="A203" s="72"/>
      <c r="B203" s="78"/>
      <c r="C203" s="79"/>
      <c r="D203" s="79"/>
      <c r="E203" s="79"/>
      <c r="F203" s="79"/>
      <c r="G203" s="79"/>
      <c r="H203" s="272" t="s">
        <v>11</v>
      </c>
      <c r="I203" s="273"/>
      <c r="J203" s="80"/>
      <c r="K203" s="81"/>
      <c r="L203" s="81"/>
      <c r="AA203" s="324"/>
      <c r="AB203" s="77"/>
    </row>
    <row r="204" spans="1:28" s="87" customFormat="1" ht="19" customHeight="1">
      <c r="A204" s="325"/>
      <c r="B204" s="142"/>
      <c r="C204" s="143"/>
      <c r="D204" s="143"/>
      <c r="E204" s="143"/>
      <c r="F204" s="143"/>
      <c r="G204" s="143"/>
      <c r="H204" s="274" t="s">
        <v>11</v>
      </c>
      <c r="I204" s="275"/>
      <c r="J204" s="144"/>
      <c r="K204" s="81"/>
      <c r="L204" s="81"/>
      <c r="Y204" s="103"/>
      <c r="Z204" s="103"/>
      <c r="AA204" s="326"/>
      <c r="AB204" s="86"/>
    </row>
    <row r="205" spans="1:28" s="87" customFormat="1" ht="19" customHeight="1">
      <c r="A205" s="68">
        <v>4</v>
      </c>
      <c r="B205" s="130"/>
      <c r="C205" s="131"/>
      <c r="D205" s="131"/>
      <c r="E205" s="131"/>
      <c r="F205" s="131"/>
      <c r="G205" s="131"/>
      <c r="H205" s="270" t="s">
        <v>11</v>
      </c>
      <c r="I205" s="271"/>
      <c r="J205" s="68"/>
      <c r="K205" s="238"/>
      <c r="L205" s="238"/>
      <c r="M205" s="132"/>
      <c r="N205" s="132"/>
      <c r="O205" s="132"/>
      <c r="P205" s="132"/>
      <c r="Q205" s="132"/>
      <c r="R205" s="132"/>
      <c r="S205" s="132"/>
      <c r="T205" s="132"/>
      <c r="AA205" s="324"/>
      <c r="AB205" s="71"/>
    </row>
    <row r="206" spans="1:28" s="87" customFormat="1" ht="19" customHeight="1">
      <c r="A206" s="72"/>
      <c r="B206" s="78"/>
      <c r="C206" s="79"/>
      <c r="D206" s="79"/>
      <c r="E206" s="79"/>
      <c r="F206" s="79"/>
      <c r="G206" s="79"/>
      <c r="H206" s="272" t="s">
        <v>11</v>
      </c>
      <c r="I206" s="273"/>
      <c r="J206" s="72"/>
      <c r="K206" s="323"/>
      <c r="L206" s="323"/>
      <c r="M206" s="81"/>
      <c r="N206" s="81"/>
      <c r="O206" s="81"/>
      <c r="P206" s="81"/>
      <c r="Q206" s="81"/>
      <c r="R206" s="81"/>
      <c r="S206" s="81"/>
      <c r="T206" s="81"/>
      <c r="AA206" s="324"/>
      <c r="AB206" s="77"/>
    </row>
    <row r="207" spans="1:28" s="87" customFormat="1" ht="19" customHeight="1">
      <c r="A207" s="72" t="s">
        <v>4</v>
      </c>
      <c r="B207" s="78">
        <f>B185</f>
        <v>0</v>
      </c>
      <c r="C207" s="79"/>
      <c r="D207" s="79"/>
      <c r="E207" s="429">
        <f>$D185</f>
        <v>0</v>
      </c>
      <c r="F207" s="435"/>
      <c r="G207" s="79"/>
      <c r="H207" s="272" t="s">
        <v>11</v>
      </c>
      <c r="I207" s="273"/>
      <c r="J207" s="80">
        <f>$B187</f>
        <v>0</v>
      </c>
      <c r="K207" s="81"/>
      <c r="L207" s="81"/>
      <c r="Y207" s="436">
        <f>$D187</f>
        <v>0</v>
      </c>
      <c r="Z207" s="437"/>
      <c r="AA207" s="324"/>
      <c r="AB207" s="77" t="s">
        <v>5</v>
      </c>
    </row>
    <row r="208" spans="1:28" s="87" customFormat="1" ht="19" customHeight="1">
      <c r="A208" s="72"/>
      <c r="B208" s="78"/>
      <c r="C208" s="79"/>
      <c r="D208" s="79"/>
      <c r="E208" s="79"/>
      <c r="F208" s="79"/>
      <c r="G208" s="79"/>
      <c r="H208" s="272" t="s">
        <v>11</v>
      </c>
      <c r="I208" s="273"/>
      <c r="J208" s="80"/>
      <c r="K208" s="81"/>
      <c r="L208" s="81"/>
      <c r="AA208" s="324"/>
      <c r="AB208" s="77"/>
    </row>
    <row r="209" spans="1:33" s="87" customFormat="1" ht="19" customHeight="1">
      <c r="A209" s="325"/>
      <c r="B209" s="142"/>
      <c r="C209" s="143"/>
      <c r="D209" s="143"/>
      <c r="E209" s="143"/>
      <c r="F209" s="143"/>
      <c r="G209" s="143"/>
      <c r="H209" s="274" t="s">
        <v>11</v>
      </c>
      <c r="I209" s="275"/>
      <c r="J209" s="144"/>
      <c r="K209" s="81"/>
      <c r="L209" s="81"/>
      <c r="Y209" s="103"/>
      <c r="Z209" s="103"/>
      <c r="AA209" s="326"/>
      <c r="AB209" s="86"/>
    </row>
    <row r="210" spans="1:33" s="87" customFormat="1" ht="18" customHeight="1">
      <c r="A210" s="68">
        <v>5</v>
      </c>
      <c r="B210" s="130"/>
      <c r="C210" s="131"/>
      <c r="D210" s="131"/>
      <c r="E210" s="131"/>
      <c r="F210" s="131"/>
      <c r="G210" s="131"/>
      <c r="H210" s="270" t="s">
        <v>11</v>
      </c>
      <c r="I210" s="271"/>
      <c r="J210" s="68"/>
      <c r="K210" s="238"/>
      <c r="L210" s="238"/>
      <c r="M210" s="132"/>
      <c r="N210" s="132"/>
      <c r="O210" s="132"/>
      <c r="P210" s="132"/>
      <c r="Q210" s="132"/>
      <c r="R210" s="132"/>
      <c r="S210" s="132"/>
      <c r="T210" s="132"/>
      <c r="AA210" s="324"/>
      <c r="AB210" s="71"/>
    </row>
    <row r="211" spans="1:33" s="87" customFormat="1" ht="18" customHeight="1">
      <c r="A211" s="72"/>
      <c r="B211" s="78"/>
      <c r="C211" s="79"/>
      <c r="D211" s="79"/>
      <c r="E211" s="79"/>
      <c r="F211" s="79"/>
      <c r="G211" s="79"/>
      <c r="H211" s="272" t="s">
        <v>11</v>
      </c>
      <c r="I211" s="273"/>
      <c r="J211" s="72"/>
      <c r="K211" s="323"/>
      <c r="L211" s="323"/>
      <c r="M211" s="81"/>
      <c r="N211" s="81"/>
      <c r="O211" s="81"/>
      <c r="P211" s="81"/>
      <c r="Q211" s="81"/>
      <c r="R211" s="81"/>
      <c r="S211" s="81"/>
      <c r="T211" s="81"/>
      <c r="AA211" s="324"/>
      <c r="AB211" s="77"/>
    </row>
    <row r="212" spans="1:33" s="87" customFormat="1" ht="18" customHeight="1">
      <c r="A212" s="72" t="s">
        <v>2</v>
      </c>
      <c r="B212" s="78">
        <f>B181</f>
        <v>0</v>
      </c>
      <c r="C212" s="79"/>
      <c r="D212" s="79"/>
      <c r="E212" s="429">
        <f>$D181</f>
        <v>0</v>
      </c>
      <c r="F212" s="435"/>
      <c r="G212" s="79"/>
      <c r="H212" s="272" t="s">
        <v>11</v>
      </c>
      <c r="I212" s="273"/>
      <c r="J212" s="80">
        <f>$B187</f>
        <v>0</v>
      </c>
      <c r="K212" s="81"/>
      <c r="L212" s="81"/>
      <c r="Y212" s="436">
        <f>$D187</f>
        <v>0</v>
      </c>
      <c r="Z212" s="437"/>
      <c r="AA212" s="324"/>
      <c r="AB212" s="77" t="s">
        <v>5</v>
      </c>
    </row>
    <row r="213" spans="1:33" s="87" customFormat="1" ht="18" customHeight="1">
      <c r="A213" s="72"/>
      <c r="B213" s="78"/>
      <c r="C213" s="79"/>
      <c r="D213" s="79"/>
      <c r="E213" s="79"/>
      <c r="F213" s="79"/>
      <c r="G213" s="79"/>
      <c r="H213" s="272" t="s">
        <v>11</v>
      </c>
      <c r="I213" s="273"/>
      <c r="J213" s="80"/>
      <c r="K213" s="81"/>
      <c r="L213" s="81"/>
      <c r="AA213" s="324"/>
      <c r="AB213" s="77"/>
    </row>
    <row r="214" spans="1:33" s="87" customFormat="1" ht="18" customHeight="1">
      <c r="A214" s="325"/>
      <c r="B214" s="142"/>
      <c r="C214" s="143"/>
      <c r="D214" s="143"/>
      <c r="E214" s="143"/>
      <c r="F214" s="143"/>
      <c r="G214" s="143"/>
      <c r="H214" s="274" t="s">
        <v>11</v>
      </c>
      <c r="I214" s="275"/>
      <c r="J214" s="144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326"/>
      <c r="AB214" s="86"/>
    </row>
    <row r="215" spans="1:33" s="87" customFormat="1" ht="18" customHeight="1">
      <c r="A215" s="68">
        <v>6</v>
      </c>
      <c r="B215" s="130"/>
      <c r="C215" s="131"/>
      <c r="D215" s="131"/>
      <c r="E215" s="131"/>
      <c r="F215" s="131"/>
      <c r="G215" s="131"/>
      <c r="H215" s="270" t="s">
        <v>11</v>
      </c>
      <c r="I215" s="271"/>
      <c r="J215" s="72"/>
      <c r="K215" s="323"/>
      <c r="L215" s="323"/>
      <c r="M215" s="81"/>
      <c r="N215" s="81"/>
      <c r="O215" s="81"/>
      <c r="P215" s="81"/>
      <c r="Q215" s="81"/>
      <c r="R215" s="81"/>
      <c r="S215" s="81"/>
      <c r="T215" s="81"/>
      <c r="AA215" s="324"/>
      <c r="AB215" s="77"/>
    </row>
    <row r="216" spans="1:33" s="87" customFormat="1" ht="18" customHeight="1">
      <c r="A216" s="72"/>
      <c r="B216" s="78"/>
      <c r="C216" s="79"/>
      <c r="D216" s="79"/>
      <c r="E216" s="79"/>
      <c r="F216" s="79"/>
      <c r="G216" s="79"/>
      <c r="H216" s="272" t="s">
        <v>11</v>
      </c>
      <c r="I216" s="273"/>
      <c r="J216" s="72"/>
      <c r="K216" s="323"/>
      <c r="L216" s="323"/>
      <c r="M216" s="81"/>
      <c r="N216" s="81"/>
      <c r="O216" s="81"/>
      <c r="P216" s="81"/>
      <c r="Q216" s="81"/>
      <c r="R216" s="81"/>
      <c r="S216" s="81"/>
      <c r="T216" s="81"/>
      <c r="AA216" s="324"/>
      <c r="AB216" s="77"/>
    </row>
    <row r="217" spans="1:33" s="87" customFormat="1" ht="18" customHeight="1">
      <c r="A217" s="72" t="s">
        <v>3</v>
      </c>
      <c r="B217" s="78">
        <f>$B183</f>
        <v>0</v>
      </c>
      <c r="C217" s="79"/>
      <c r="D217" s="79"/>
      <c r="E217" s="429">
        <f>$D183</f>
        <v>0</v>
      </c>
      <c r="F217" s="435"/>
      <c r="G217" s="79"/>
      <c r="H217" s="272" t="s">
        <v>11</v>
      </c>
      <c r="I217" s="273"/>
      <c r="J217" s="80">
        <f>$B185</f>
        <v>0</v>
      </c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429">
        <f>$D185</f>
        <v>0</v>
      </c>
      <c r="Z217" s="435"/>
      <c r="AA217" s="243"/>
      <c r="AB217" s="77" t="s">
        <v>4</v>
      </c>
    </row>
    <row r="218" spans="1:33" s="87" customFormat="1" ht="18" customHeight="1">
      <c r="A218" s="72"/>
      <c r="B218" s="78"/>
      <c r="C218" s="79"/>
      <c r="D218" s="79"/>
      <c r="E218" s="79"/>
      <c r="F218" s="79"/>
      <c r="G218" s="79"/>
      <c r="H218" s="272" t="s">
        <v>11</v>
      </c>
      <c r="I218" s="273"/>
      <c r="J218" s="80"/>
      <c r="K218" s="81"/>
      <c r="L218" s="81"/>
      <c r="AA218" s="324"/>
      <c r="AB218" s="77"/>
    </row>
    <row r="219" spans="1:33" s="87" customFormat="1" ht="18" customHeight="1">
      <c r="A219" s="325"/>
      <c r="B219" s="142"/>
      <c r="C219" s="143"/>
      <c r="D219" s="143"/>
      <c r="E219" s="143"/>
      <c r="F219" s="143"/>
      <c r="G219" s="143"/>
      <c r="H219" s="274" t="s">
        <v>11</v>
      </c>
      <c r="I219" s="275"/>
      <c r="J219" s="144"/>
      <c r="K219" s="103"/>
      <c r="L219" s="103"/>
      <c r="M219" s="103"/>
      <c r="N219" s="103"/>
      <c r="O219" s="103"/>
      <c r="P219" s="103"/>
      <c r="Q219" s="103"/>
      <c r="Y219" s="103"/>
      <c r="Z219" s="103"/>
      <c r="AA219" s="326"/>
      <c r="AB219" s="86"/>
    </row>
    <row r="221" spans="1:33" ht="16" customHeight="1">
      <c r="B221" s="2" t="str">
        <f>B177</f>
        <v>Under 2000 RR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438" t="str">
        <f>Y$1</f>
        <v>Jul 18-19, 2015</v>
      </c>
      <c r="Z221" s="438"/>
      <c r="AA221" s="438"/>
      <c r="AB221" s="438"/>
    </row>
    <row r="222" spans="1:33" ht="16" customHeight="1">
      <c r="B222" s="5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6"/>
    </row>
    <row r="223" spans="1:33">
      <c r="B223" s="5" t="s">
        <v>1</v>
      </c>
      <c r="C223" s="5"/>
      <c r="D223" s="7">
        <v>6</v>
      </c>
      <c r="E223" s="8" t="s">
        <v>2</v>
      </c>
      <c r="F223" s="8"/>
      <c r="G223" s="8"/>
      <c r="H223" s="8" t="s">
        <v>3</v>
      </c>
      <c r="I223" s="8"/>
      <c r="J223" s="8"/>
      <c r="K223" s="8" t="s">
        <v>4</v>
      </c>
      <c r="L223" s="8"/>
      <c r="M223" s="8"/>
      <c r="N223" s="8" t="s">
        <v>5</v>
      </c>
      <c r="O223" s="8"/>
      <c r="P223" s="8"/>
      <c r="Q223" s="9" t="s">
        <v>2</v>
      </c>
      <c r="R223" s="10"/>
      <c r="S223" s="9" t="s">
        <v>3</v>
      </c>
      <c r="T223" s="10"/>
      <c r="U223" s="9" t="s">
        <v>4</v>
      </c>
      <c r="V223" s="10"/>
      <c r="W223" s="9" t="s">
        <v>5</v>
      </c>
      <c r="X223" s="10"/>
      <c r="Y223" s="6" t="s">
        <v>6</v>
      </c>
      <c r="Z223" s="11" t="s">
        <v>7</v>
      </c>
      <c r="AA223" s="12" t="s">
        <v>8</v>
      </c>
      <c r="AB223" s="13" t="s">
        <v>9</v>
      </c>
      <c r="AC223" s="13" t="s">
        <v>16</v>
      </c>
    </row>
    <row r="224" spans="1:33" s="87" customFormat="1" ht="16">
      <c r="B224" s="14"/>
      <c r="C224" s="15"/>
      <c r="D224" s="16"/>
      <c r="E224" s="236"/>
      <c r="F224" s="237"/>
      <c r="G224" s="237"/>
      <c r="H224" s="68">
        <f>IF(J225&lt;0,"L",IF(J225&gt;0,"W", ))</f>
        <v>0</v>
      </c>
      <c r="I224" s="238">
        <f>IF($H244&gt;$I244,$I244,-$H244)</f>
        <v>0</v>
      </c>
      <c r="J224" s="239">
        <f>IF($H245&gt;$I245,$I245,-$H245)</f>
        <v>0</v>
      </c>
      <c r="K224" s="68">
        <f>IF(M225&lt;0,"L",IF(M225&gt;0,"W", ))</f>
        <v>0</v>
      </c>
      <c r="L224" s="238">
        <f>IF($H234&gt;$I234,$I234,-$H234)</f>
        <v>0</v>
      </c>
      <c r="M224" s="239">
        <f>IF($H235&gt;$I235,$I235,-$H235)</f>
        <v>0</v>
      </c>
      <c r="N224" s="68">
        <f>IF(P225&lt;0,"L",IF(P225&gt;0,"W", ))</f>
        <v>0</v>
      </c>
      <c r="O224" s="238">
        <f>IF($H254&gt;$I254,$I254,-$H254)</f>
        <v>0</v>
      </c>
      <c r="P224" s="240">
        <f>IF($H255&gt;$I255,$I255,-$H255)</f>
        <v>0</v>
      </c>
      <c r="Q224" s="241"/>
      <c r="R224" s="242"/>
      <c r="S224" s="132">
        <f>IF(H224="W",2, )</f>
        <v>0</v>
      </c>
      <c r="T224" s="243">
        <f>IF(J225&lt;0, 1, )</f>
        <v>0</v>
      </c>
      <c r="U224" s="132">
        <f>IF(K224="W",2, )</f>
        <v>0</v>
      </c>
      <c r="V224" s="243">
        <f>IF(M225&lt;0, 1, )</f>
        <v>0</v>
      </c>
      <c r="W224" s="132">
        <f>IF(N224="W",2, )</f>
        <v>0</v>
      </c>
      <c r="X224" s="243">
        <f>IF(P225&lt;0, 1, )</f>
        <v>0</v>
      </c>
      <c r="Y224" s="71">
        <f>SUM(Q224:X224)</f>
        <v>0</v>
      </c>
      <c r="Z224" s="244"/>
      <c r="AA224" s="245"/>
      <c r="AB224" s="71"/>
      <c r="AC224" s="71"/>
      <c r="AE224" s="87">
        <f t="shared" ref="AE224:AE231" si="10">B224</f>
        <v>0</v>
      </c>
      <c r="AG224" s="128">
        <f t="shared" ref="AG224:AG231" si="11">D224</f>
        <v>0</v>
      </c>
    </row>
    <row r="225" spans="1:33" s="87" customFormat="1" ht="16">
      <c r="A225" s="125" t="s">
        <v>2</v>
      </c>
      <c r="B225" s="31"/>
      <c r="C225" s="32"/>
      <c r="D225" s="33"/>
      <c r="E225" s="249"/>
      <c r="F225" s="250"/>
      <c r="G225" s="250"/>
      <c r="H225" s="251">
        <f>IF($H246&gt;$I246,$I246,-$H246)</f>
        <v>0</v>
      </c>
      <c r="I225" s="252">
        <f>IF($H247&gt;$I247,$I247,-$H247)</f>
        <v>0</v>
      </c>
      <c r="J225" s="252">
        <f>IF($H248&gt;$I248,$I248,-$H248)</f>
        <v>0</v>
      </c>
      <c r="K225" s="251">
        <f>IF($H236&gt;$I236,$I236,-$H236)</f>
        <v>0</v>
      </c>
      <c r="L225" s="252">
        <f>IF($H237&gt;$I237,$I237,-$H237)</f>
        <v>0</v>
      </c>
      <c r="M225" s="252">
        <f>IF($H238&gt;$I238,$I238,-$H238)</f>
        <v>0</v>
      </c>
      <c r="N225" s="251">
        <f>IF($H256&gt;$I256,$I256,-$H256)</f>
        <v>0</v>
      </c>
      <c r="O225" s="252">
        <f>IF($H257&gt;$I257,$I257,-$H257)</f>
        <v>0</v>
      </c>
      <c r="P225" s="253">
        <f>IF($H258&gt;$I258,$I258,-$H258)</f>
        <v>0</v>
      </c>
      <c r="Q225" s="254"/>
      <c r="R225" s="255"/>
      <c r="S225" s="103"/>
      <c r="T225" s="125"/>
      <c r="U225" s="103"/>
      <c r="V225" s="125"/>
      <c r="W225" s="103"/>
      <c r="X225" s="125"/>
      <c r="Y225" s="86"/>
      <c r="Z225" s="256" t="s">
        <v>10</v>
      </c>
      <c r="AA225" s="257" t="s">
        <v>10</v>
      </c>
      <c r="AB225" s="86"/>
      <c r="AC225" s="86"/>
      <c r="AD225" s="324">
        <v>1</v>
      </c>
      <c r="AE225" s="87">
        <f t="shared" si="10"/>
        <v>0</v>
      </c>
      <c r="AG225" s="87">
        <f t="shared" si="11"/>
        <v>0</v>
      </c>
    </row>
    <row r="226" spans="1:33" s="87" customFormat="1" ht="16">
      <c r="A226" s="126"/>
      <c r="B226" s="332"/>
      <c r="C226" s="333"/>
      <c r="D226" s="16"/>
      <c r="E226" s="68">
        <f>IF(G227&lt;0,"L",IF(G227&gt;0,"W", ))</f>
        <v>0</v>
      </c>
      <c r="F226" s="238">
        <f>-I224</f>
        <v>0</v>
      </c>
      <c r="G226" s="258">
        <f>-J224</f>
        <v>0</v>
      </c>
      <c r="H226" s="236"/>
      <c r="I226" s="237"/>
      <c r="J226" s="237"/>
      <c r="K226" s="68">
        <f>IF(M227&lt;0,"L",IF(M227&gt;0,"W", ))</f>
        <v>0</v>
      </c>
      <c r="L226" s="238">
        <f>IF(H259&gt;$I259,$I259,-$H259)</f>
        <v>0</v>
      </c>
      <c r="M226" s="239">
        <f>IF(H260&gt;$I260,$I260,-$H260)</f>
        <v>0</v>
      </c>
      <c r="N226" s="68">
        <f>IF(P227&lt;0,"L",IF(P227&gt;0,"W", ))</f>
        <v>0</v>
      </c>
      <c r="O226" s="238">
        <f>IF($H239&gt;$I239,$I239,-$H239)</f>
        <v>0</v>
      </c>
      <c r="P226" s="240">
        <f>IF($H240&gt;$I240,$I240,-$H240)</f>
        <v>0</v>
      </c>
      <c r="Q226" s="259">
        <f>IF(E226="W",2, )</f>
        <v>0</v>
      </c>
      <c r="R226" s="258">
        <f>IF(G227&lt;0, 1, )</f>
        <v>0</v>
      </c>
      <c r="S226" s="241"/>
      <c r="T226" s="242"/>
      <c r="U226" s="132">
        <f>IF(K226="W",2, )</f>
        <v>0</v>
      </c>
      <c r="V226" s="243">
        <f>IF(M227&lt;0, 1, )</f>
        <v>0</v>
      </c>
      <c r="W226" s="132">
        <f>IF(N226="W",2, )</f>
        <v>0</v>
      </c>
      <c r="X226" s="243">
        <f>IF(P227&lt;0, 1, )</f>
        <v>0</v>
      </c>
      <c r="Y226" s="71">
        <f>SUM(Q226:X226)</f>
        <v>0</v>
      </c>
      <c r="Z226" s="244"/>
      <c r="AA226" s="245"/>
      <c r="AB226" s="77"/>
      <c r="AC226" s="77"/>
      <c r="AD226" s="324"/>
      <c r="AE226" s="87">
        <f t="shared" si="10"/>
        <v>0</v>
      </c>
      <c r="AG226" s="128">
        <f t="shared" si="11"/>
        <v>0</v>
      </c>
    </row>
    <row r="227" spans="1:33" s="87" customFormat="1" ht="16">
      <c r="A227" s="125" t="s">
        <v>3</v>
      </c>
      <c r="B227" s="51"/>
      <c r="C227" s="41"/>
      <c r="D227" s="334"/>
      <c r="E227" s="72">
        <f>-H225</f>
        <v>0</v>
      </c>
      <c r="F227" s="260">
        <f>-I225</f>
        <v>0</v>
      </c>
      <c r="G227" s="243">
        <f>-J225</f>
        <v>0</v>
      </c>
      <c r="H227" s="249"/>
      <c r="I227" s="250"/>
      <c r="J227" s="250"/>
      <c r="K227" s="251">
        <f>IF(H261&gt;$I261,$I261,-$H261)</f>
        <v>0</v>
      </c>
      <c r="L227" s="252">
        <f>IF(H262&gt;$I262,$I262,-$H262)</f>
        <v>0</v>
      </c>
      <c r="M227" s="252">
        <f>IF($H263&gt;$I263,$I263,-$H263)</f>
        <v>0</v>
      </c>
      <c r="N227" s="251">
        <f>IF($H241&gt;$I241,$I241,-$H241)</f>
        <v>0</v>
      </c>
      <c r="O227" s="252">
        <f>IF($H242&gt;$I242,$I242,-$H242)</f>
        <v>0</v>
      </c>
      <c r="P227" s="253">
        <f>IF($H243&gt;$I243,$I243,-$H243)</f>
        <v>0</v>
      </c>
      <c r="Q227" s="144"/>
      <c r="R227" s="125"/>
      <c r="S227" s="254"/>
      <c r="T227" s="255"/>
      <c r="U227" s="103"/>
      <c r="V227" s="125"/>
      <c r="W227" s="103"/>
      <c r="X227" s="125"/>
      <c r="Y227" s="86"/>
      <c r="Z227" s="256" t="s">
        <v>10</v>
      </c>
      <c r="AA227" s="257" t="s">
        <v>10</v>
      </c>
      <c r="AB227" s="86"/>
      <c r="AC227" s="86"/>
      <c r="AD227" s="324">
        <v>2</v>
      </c>
      <c r="AE227" s="87">
        <f t="shared" si="10"/>
        <v>0</v>
      </c>
      <c r="AG227" s="87">
        <f t="shared" si="11"/>
        <v>0</v>
      </c>
    </row>
    <row r="228" spans="1:33" s="87" customFormat="1" ht="16">
      <c r="A228" s="126"/>
      <c r="B228" s="332"/>
      <c r="C228" s="333"/>
      <c r="D228" s="16"/>
      <c r="E228" s="68">
        <f>IF(G229&lt;0,"L",IF(G229&gt;0,"W", ))</f>
        <v>0</v>
      </c>
      <c r="F228" s="238">
        <f>-L224</f>
        <v>0</v>
      </c>
      <c r="G228" s="258">
        <f>-M224</f>
        <v>0</v>
      </c>
      <c r="H228" s="68">
        <f>IF(J229&lt;0,"L",IF(J229&gt;0,"W", ))</f>
        <v>0</v>
      </c>
      <c r="I228" s="238">
        <f>-L226</f>
        <v>0</v>
      </c>
      <c r="J228" s="258">
        <f>-M226</f>
        <v>0</v>
      </c>
      <c r="K228" s="236"/>
      <c r="L228" s="237"/>
      <c r="M228" s="237"/>
      <c r="N228" s="68">
        <f>IF(P229&lt;0,"L",IF(P229&gt;0,"W", ))</f>
        <v>0</v>
      </c>
      <c r="O228" s="238">
        <f>IF($H249&gt;$I249,$I249,-$H249)</f>
        <v>0</v>
      </c>
      <c r="P228" s="240">
        <f>IF($H250&gt;$I250,$I250,-$H250)</f>
        <v>0</v>
      </c>
      <c r="Q228" s="259">
        <f>IF(E228="W",2, )</f>
        <v>0</v>
      </c>
      <c r="R228" s="258">
        <f>IF(G229&lt;0, 1, )</f>
        <v>0</v>
      </c>
      <c r="S228" s="132">
        <f>IF(H228="W",2, )</f>
        <v>0</v>
      </c>
      <c r="T228" s="243">
        <f>IF(J229&lt;0, 1, )</f>
        <v>0</v>
      </c>
      <c r="U228" s="241"/>
      <c r="V228" s="242"/>
      <c r="W228" s="132">
        <f>IF(N228="W",2, )</f>
        <v>0</v>
      </c>
      <c r="X228" s="243">
        <f>IF(P229&lt;0, 1, )</f>
        <v>0</v>
      </c>
      <c r="Y228" s="71">
        <f>SUM(Q228:X228)</f>
        <v>0</v>
      </c>
      <c r="Z228" s="244"/>
      <c r="AA228" s="245"/>
      <c r="AB228" s="77"/>
      <c r="AC228" s="77"/>
      <c r="AD228" s="324"/>
      <c r="AE228" s="87">
        <f t="shared" si="10"/>
        <v>0</v>
      </c>
      <c r="AG228" s="128">
        <f t="shared" si="11"/>
        <v>0</v>
      </c>
    </row>
    <row r="229" spans="1:33" s="87" customFormat="1" ht="16">
      <c r="A229" s="125" t="s">
        <v>4</v>
      </c>
      <c r="B229" s="51"/>
      <c r="C229" s="41"/>
      <c r="D229" s="334"/>
      <c r="E229" s="72">
        <f>-K225</f>
        <v>0</v>
      </c>
      <c r="F229" s="260">
        <f>-L225</f>
        <v>0</v>
      </c>
      <c r="G229" s="243">
        <f>-M225</f>
        <v>0</v>
      </c>
      <c r="H229" s="72">
        <f>-K227</f>
        <v>0</v>
      </c>
      <c r="I229" s="260">
        <f>-L227</f>
        <v>0</v>
      </c>
      <c r="J229" s="243">
        <f>-M227</f>
        <v>0</v>
      </c>
      <c r="K229" s="249"/>
      <c r="L229" s="250"/>
      <c r="M229" s="250"/>
      <c r="N229" s="251">
        <f>IF($H251&gt;$I251,$I251,-$H251)</f>
        <v>0</v>
      </c>
      <c r="O229" s="252">
        <f>IF($H252&gt;$I252,$I252,-$H252)</f>
        <v>0</v>
      </c>
      <c r="P229" s="253">
        <f>IF($H253&gt;$I253,$I253,-$H253)</f>
        <v>0</v>
      </c>
      <c r="Q229" s="144"/>
      <c r="R229" s="125"/>
      <c r="S229" s="103"/>
      <c r="T229" s="125"/>
      <c r="U229" s="254"/>
      <c r="V229" s="255"/>
      <c r="W229" s="103"/>
      <c r="X229" s="125"/>
      <c r="Y229" s="86"/>
      <c r="Z229" s="256" t="s">
        <v>10</v>
      </c>
      <c r="AA229" s="257" t="s">
        <v>10</v>
      </c>
      <c r="AB229" s="86"/>
      <c r="AC229" s="86"/>
      <c r="AD229" s="324">
        <v>3</v>
      </c>
      <c r="AE229" s="87">
        <f t="shared" si="10"/>
        <v>0</v>
      </c>
      <c r="AG229" s="87">
        <f t="shared" si="11"/>
        <v>0</v>
      </c>
    </row>
    <row r="230" spans="1:33" s="87" customFormat="1" ht="16">
      <c r="A230" s="126"/>
      <c r="B230" s="332"/>
      <c r="C230" s="333"/>
      <c r="D230" s="16"/>
      <c r="E230" s="68">
        <f>IF(G231&lt;0,"L",IF(G231&gt;0,"W", ))</f>
        <v>0</v>
      </c>
      <c r="F230" s="238">
        <f>-O224</f>
        <v>0</v>
      </c>
      <c r="G230" s="261">
        <f>-P224</f>
        <v>0</v>
      </c>
      <c r="H230" s="68">
        <f>IF(J231&lt;0,"L",IF(J231&gt;0,"W", ))</f>
        <v>0</v>
      </c>
      <c r="I230" s="238">
        <f>-O226</f>
        <v>0</v>
      </c>
      <c r="J230" s="258">
        <f>-P226</f>
        <v>0</v>
      </c>
      <c r="K230" s="68">
        <f>IF(M231&lt;0,"L",IF(M231&gt;0,"W", ))</f>
        <v>0</v>
      </c>
      <c r="L230" s="238">
        <f>-O228</f>
        <v>0</v>
      </c>
      <c r="M230" s="258">
        <f>-P228</f>
        <v>0</v>
      </c>
      <c r="N230" s="236"/>
      <c r="O230" s="237"/>
      <c r="P230" s="262"/>
      <c r="Q230" s="132">
        <f>IF(E230="W",2, )</f>
        <v>0</v>
      </c>
      <c r="R230" s="150">
        <f>IF(E230="L",1, )</f>
        <v>0</v>
      </c>
      <c r="S230" s="132">
        <f>IF(H230="W",2, )</f>
        <v>0</v>
      </c>
      <c r="T230" s="243">
        <f>IF(J231&lt;0, 1, )</f>
        <v>0</v>
      </c>
      <c r="U230" s="132">
        <f>IF(K230="W",2, )</f>
        <v>0</v>
      </c>
      <c r="V230" s="243">
        <f>IF(M231&lt;0, 1, )</f>
        <v>0</v>
      </c>
      <c r="W230" s="241"/>
      <c r="X230" s="242"/>
      <c r="Y230" s="238">
        <f>SUM(Q230:X230)</f>
        <v>0</v>
      </c>
      <c r="Z230" s="244"/>
      <c r="AA230" s="245"/>
      <c r="AB230" s="77"/>
      <c r="AC230" s="77"/>
      <c r="AD230" s="324"/>
      <c r="AE230" s="87">
        <f t="shared" si="10"/>
        <v>0</v>
      </c>
      <c r="AG230" s="128">
        <f t="shared" si="11"/>
        <v>0</v>
      </c>
    </row>
    <row r="231" spans="1:33" s="87" customFormat="1" ht="16">
      <c r="A231" s="125" t="s">
        <v>5</v>
      </c>
      <c r="B231" s="51"/>
      <c r="C231" s="41"/>
      <c r="D231" s="334"/>
      <c r="E231" s="266">
        <f>-N225</f>
        <v>0</v>
      </c>
      <c r="F231" s="267">
        <f>-O225</f>
        <v>0</v>
      </c>
      <c r="G231" s="268">
        <f>-P225</f>
        <v>0</v>
      </c>
      <c r="H231" s="325">
        <f>-N227</f>
        <v>0</v>
      </c>
      <c r="I231" s="267">
        <f>-O227</f>
        <v>0</v>
      </c>
      <c r="J231" s="109">
        <f>-P227</f>
        <v>0</v>
      </c>
      <c r="K231" s="325">
        <f>-N229</f>
        <v>0</v>
      </c>
      <c r="L231" s="267">
        <f>-O229</f>
        <v>0</v>
      </c>
      <c r="M231" s="109">
        <f>-P229</f>
        <v>0</v>
      </c>
      <c r="N231" s="249"/>
      <c r="O231" s="250"/>
      <c r="P231" s="269"/>
      <c r="Q231" s="103"/>
      <c r="R231" s="125"/>
      <c r="S231" s="103"/>
      <c r="T231" s="125"/>
      <c r="U231" s="103"/>
      <c r="V231" s="125"/>
      <c r="W231" s="254"/>
      <c r="X231" s="255"/>
      <c r="Y231" s="326"/>
      <c r="Z231" s="256" t="s">
        <v>10</v>
      </c>
      <c r="AA231" s="257" t="s">
        <v>10</v>
      </c>
      <c r="AB231" s="86"/>
      <c r="AC231" s="86"/>
      <c r="AD231" s="324">
        <v>4</v>
      </c>
      <c r="AE231" s="87">
        <f t="shared" si="10"/>
        <v>0</v>
      </c>
      <c r="AG231" s="87">
        <f t="shared" si="11"/>
        <v>0</v>
      </c>
    </row>
    <row r="232" spans="1:33" s="87" customFormat="1" ht="16">
      <c r="X232" s="324"/>
      <c r="AD232" s="324"/>
    </row>
    <row r="233" spans="1:33" s="87" customFormat="1" ht="16">
      <c r="H233" s="128" t="s">
        <v>1</v>
      </c>
      <c r="I233" s="324">
        <f>D223</f>
        <v>6</v>
      </c>
      <c r="J233" s="324"/>
      <c r="K233" s="324"/>
      <c r="L233" s="324"/>
      <c r="Y233" s="103"/>
      <c r="Z233" s="103"/>
      <c r="AA233" s="103"/>
      <c r="AB233" s="324"/>
    </row>
    <row r="234" spans="1:33" s="87" customFormat="1" ht="19" customHeight="1">
      <c r="A234" s="68">
        <v>1</v>
      </c>
      <c r="B234" s="130"/>
      <c r="C234" s="131"/>
      <c r="D234" s="131"/>
      <c r="E234" s="131"/>
      <c r="F234" s="131"/>
      <c r="G234" s="131"/>
      <c r="H234" s="270" t="s">
        <v>11</v>
      </c>
      <c r="I234" s="271"/>
      <c r="J234" s="68"/>
      <c r="K234" s="238"/>
      <c r="L234" s="238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258"/>
      <c r="AB234" s="71"/>
    </row>
    <row r="235" spans="1:33" s="87" customFormat="1" ht="19" customHeight="1">
      <c r="A235" s="72"/>
      <c r="B235" s="78"/>
      <c r="C235" s="79"/>
      <c r="D235" s="79"/>
      <c r="E235" s="79"/>
      <c r="F235" s="79"/>
      <c r="G235" s="79"/>
      <c r="H235" s="272" t="s">
        <v>11</v>
      </c>
      <c r="I235" s="273"/>
      <c r="J235" s="72"/>
      <c r="K235" s="323"/>
      <c r="L235" s="323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243"/>
      <c r="AB235" s="77"/>
    </row>
    <row r="236" spans="1:33" s="87" customFormat="1" ht="19" customHeight="1">
      <c r="A236" s="72" t="s">
        <v>2</v>
      </c>
      <c r="B236" s="78">
        <f>B225</f>
        <v>0</v>
      </c>
      <c r="C236" s="79"/>
      <c r="D236" s="79"/>
      <c r="E236" s="429">
        <f>$D225</f>
        <v>0</v>
      </c>
      <c r="F236" s="435"/>
      <c r="G236" s="79"/>
      <c r="H236" s="272" t="s">
        <v>11</v>
      </c>
      <c r="I236" s="273"/>
      <c r="J236" s="80">
        <f>$B229</f>
        <v>0</v>
      </c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429">
        <f>$D229</f>
        <v>0</v>
      </c>
      <c r="Z236" s="435"/>
      <c r="AA236" s="243"/>
      <c r="AB236" s="77" t="s">
        <v>4</v>
      </c>
    </row>
    <row r="237" spans="1:33" s="87" customFormat="1" ht="19" customHeight="1">
      <c r="A237" s="72"/>
      <c r="B237" s="78"/>
      <c r="C237" s="79"/>
      <c r="D237" s="79"/>
      <c r="E237" s="79"/>
      <c r="F237" s="79"/>
      <c r="G237" s="79"/>
      <c r="H237" s="272" t="s">
        <v>11</v>
      </c>
      <c r="I237" s="273"/>
      <c r="J237" s="80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243"/>
      <c r="AB237" s="77"/>
    </row>
    <row r="238" spans="1:33" s="87" customFormat="1" ht="19" customHeight="1">
      <c r="A238" s="325"/>
      <c r="B238" s="142"/>
      <c r="C238" s="143"/>
      <c r="D238" s="143"/>
      <c r="E238" s="143"/>
      <c r="F238" s="143"/>
      <c r="G238" s="143"/>
      <c r="H238" s="274" t="s">
        <v>11</v>
      </c>
      <c r="I238" s="275"/>
      <c r="J238" s="144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9"/>
      <c r="AB238" s="86"/>
    </row>
    <row r="239" spans="1:33" s="87" customFormat="1" ht="19" customHeight="1">
      <c r="A239" s="68">
        <v>2</v>
      </c>
      <c r="B239" s="130"/>
      <c r="C239" s="131"/>
      <c r="D239" s="131"/>
      <c r="E239" s="131"/>
      <c r="F239" s="131"/>
      <c r="G239" s="131"/>
      <c r="H239" s="270" t="s">
        <v>11</v>
      </c>
      <c r="I239" s="271"/>
      <c r="J239" s="72"/>
      <c r="K239" s="323"/>
      <c r="L239" s="323"/>
      <c r="M239" s="81"/>
      <c r="N239" s="81"/>
      <c r="O239" s="81"/>
      <c r="P239" s="81"/>
      <c r="Q239" s="81"/>
      <c r="R239" s="81"/>
      <c r="S239" s="81"/>
      <c r="T239" s="81"/>
      <c r="AA239" s="324"/>
      <c r="AB239" s="71"/>
    </row>
    <row r="240" spans="1:33" s="87" customFormat="1" ht="19" customHeight="1">
      <c r="A240" s="72"/>
      <c r="B240" s="78"/>
      <c r="C240" s="79"/>
      <c r="D240" s="79"/>
      <c r="E240" s="79"/>
      <c r="F240" s="79"/>
      <c r="G240" s="79"/>
      <c r="H240" s="272" t="s">
        <v>11</v>
      </c>
      <c r="I240" s="273"/>
      <c r="J240" s="72"/>
      <c r="K240" s="323"/>
      <c r="L240" s="323"/>
      <c r="M240" s="81"/>
      <c r="N240" s="81"/>
      <c r="O240" s="81"/>
      <c r="P240" s="81"/>
      <c r="Q240" s="81"/>
      <c r="R240" s="81"/>
      <c r="S240" s="81"/>
      <c r="T240" s="81"/>
      <c r="AA240" s="324"/>
      <c r="AB240" s="77"/>
    </row>
    <row r="241" spans="1:28" s="87" customFormat="1" ht="19" customHeight="1">
      <c r="A241" s="72" t="s">
        <v>3</v>
      </c>
      <c r="B241" s="78">
        <f>$B227</f>
        <v>0</v>
      </c>
      <c r="C241" s="79"/>
      <c r="D241" s="79"/>
      <c r="E241" s="429">
        <f>$D227</f>
        <v>0</v>
      </c>
      <c r="F241" s="435"/>
      <c r="G241" s="79"/>
      <c r="H241" s="272" t="s">
        <v>11</v>
      </c>
      <c r="I241" s="273"/>
      <c r="J241" s="80">
        <f>$B231</f>
        <v>0</v>
      </c>
      <c r="K241" s="81"/>
      <c r="L241" s="81"/>
      <c r="Y241" s="436">
        <f>$D231</f>
        <v>0</v>
      </c>
      <c r="Z241" s="437"/>
      <c r="AA241" s="324"/>
      <c r="AB241" s="77" t="s">
        <v>5</v>
      </c>
    </row>
    <row r="242" spans="1:28" s="87" customFormat="1" ht="19" customHeight="1">
      <c r="A242" s="72"/>
      <c r="B242" s="78"/>
      <c r="C242" s="79"/>
      <c r="D242" s="79"/>
      <c r="E242" s="79"/>
      <c r="F242" s="79"/>
      <c r="G242" s="79"/>
      <c r="H242" s="272" t="s">
        <v>11</v>
      </c>
      <c r="I242" s="273"/>
      <c r="J242" s="80"/>
      <c r="K242" s="81"/>
      <c r="L242" s="81"/>
      <c r="AA242" s="324"/>
      <c r="AB242" s="77"/>
    </row>
    <row r="243" spans="1:28" s="87" customFormat="1" ht="19" customHeight="1">
      <c r="A243" s="325"/>
      <c r="B243" s="142"/>
      <c r="C243" s="143"/>
      <c r="D243" s="143"/>
      <c r="E243" s="143"/>
      <c r="F243" s="143"/>
      <c r="G243" s="143"/>
      <c r="H243" s="274" t="s">
        <v>11</v>
      </c>
      <c r="I243" s="275"/>
      <c r="J243" s="144"/>
      <c r="K243" s="81"/>
      <c r="L243" s="81"/>
      <c r="Y243" s="103"/>
      <c r="Z243" s="103"/>
      <c r="AA243" s="326"/>
      <c r="AB243" s="86"/>
    </row>
    <row r="244" spans="1:28" s="87" customFormat="1" ht="19" customHeight="1">
      <c r="A244" s="68">
        <v>3</v>
      </c>
      <c r="B244" s="130"/>
      <c r="C244" s="131"/>
      <c r="D244" s="131"/>
      <c r="E244" s="131"/>
      <c r="F244" s="131"/>
      <c r="G244" s="131"/>
      <c r="H244" s="270" t="s">
        <v>11</v>
      </c>
      <c r="I244" s="271"/>
      <c r="J244" s="68"/>
      <c r="K244" s="238"/>
      <c r="L244" s="238"/>
      <c r="M244" s="132"/>
      <c r="N244" s="132"/>
      <c r="O244" s="132"/>
      <c r="P244" s="132"/>
      <c r="Q244" s="132"/>
      <c r="R244" s="132"/>
      <c r="S244" s="132"/>
      <c r="T244" s="132"/>
      <c r="AA244" s="324"/>
      <c r="AB244" s="71"/>
    </row>
    <row r="245" spans="1:28" s="87" customFormat="1" ht="19" customHeight="1">
      <c r="A245" s="72"/>
      <c r="B245" s="78"/>
      <c r="C245" s="79"/>
      <c r="D245" s="79"/>
      <c r="E245" s="79"/>
      <c r="F245" s="79"/>
      <c r="G245" s="79"/>
      <c r="H245" s="272" t="s">
        <v>11</v>
      </c>
      <c r="I245" s="273"/>
      <c r="J245" s="72"/>
      <c r="K245" s="323"/>
      <c r="L245" s="323"/>
      <c r="M245" s="81"/>
      <c r="N245" s="81"/>
      <c r="O245" s="81"/>
      <c r="P245" s="81"/>
      <c r="Q245" s="81"/>
      <c r="R245" s="81"/>
      <c r="S245" s="81"/>
      <c r="T245" s="81"/>
      <c r="AA245" s="324"/>
      <c r="AB245" s="77"/>
    </row>
    <row r="246" spans="1:28" s="87" customFormat="1" ht="19" customHeight="1">
      <c r="A246" s="72" t="s">
        <v>2</v>
      </c>
      <c r="B246" s="78">
        <f>B225</f>
        <v>0</v>
      </c>
      <c r="C246" s="79"/>
      <c r="D246" s="79"/>
      <c r="E246" s="429">
        <f>$D225</f>
        <v>0</v>
      </c>
      <c r="F246" s="435"/>
      <c r="G246" s="79"/>
      <c r="H246" s="272" t="s">
        <v>11</v>
      </c>
      <c r="I246" s="273"/>
      <c r="J246" s="78">
        <f>$B227</f>
        <v>0</v>
      </c>
      <c r="K246" s="81"/>
      <c r="L246" s="81"/>
      <c r="Y246" s="429">
        <f>$D227</f>
        <v>0</v>
      </c>
      <c r="Z246" s="435"/>
      <c r="AA246" s="324"/>
      <c r="AB246" s="77" t="s">
        <v>3</v>
      </c>
    </row>
    <row r="247" spans="1:28" s="87" customFormat="1" ht="19" customHeight="1">
      <c r="A247" s="72"/>
      <c r="B247" s="78"/>
      <c r="C247" s="79"/>
      <c r="D247" s="79"/>
      <c r="E247" s="79"/>
      <c r="F247" s="79"/>
      <c r="G247" s="79"/>
      <c r="H247" s="272" t="s">
        <v>11</v>
      </c>
      <c r="I247" s="273"/>
      <c r="J247" s="80"/>
      <c r="K247" s="81"/>
      <c r="L247" s="81"/>
      <c r="AA247" s="324"/>
      <c r="AB247" s="77"/>
    </row>
    <row r="248" spans="1:28" s="87" customFormat="1" ht="19" customHeight="1">
      <c r="A248" s="325"/>
      <c r="B248" s="142"/>
      <c r="C248" s="143"/>
      <c r="D248" s="143"/>
      <c r="E248" s="143"/>
      <c r="F248" s="143"/>
      <c r="G248" s="143"/>
      <c r="H248" s="274" t="s">
        <v>11</v>
      </c>
      <c r="I248" s="275"/>
      <c r="J248" s="144"/>
      <c r="K248" s="81"/>
      <c r="L248" s="81"/>
      <c r="Y248" s="103"/>
      <c r="Z248" s="103"/>
      <c r="AA248" s="326"/>
      <c r="AB248" s="86"/>
    </row>
    <row r="249" spans="1:28" s="87" customFormat="1" ht="19" customHeight="1">
      <c r="A249" s="68">
        <v>4</v>
      </c>
      <c r="B249" s="130"/>
      <c r="C249" s="131"/>
      <c r="D249" s="131"/>
      <c r="E249" s="131"/>
      <c r="F249" s="131"/>
      <c r="G249" s="131"/>
      <c r="H249" s="270" t="s">
        <v>11</v>
      </c>
      <c r="I249" s="271"/>
      <c r="J249" s="68"/>
      <c r="K249" s="238"/>
      <c r="L249" s="238"/>
      <c r="M249" s="132"/>
      <c r="N249" s="132"/>
      <c r="O249" s="132"/>
      <c r="P249" s="132"/>
      <c r="Q249" s="132"/>
      <c r="R249" s="132"/>
      <c r="S249" s="132"/>
      <c r="T249" s="132"/>
      <c r="AA249" s="324"/>
      <c r="AB249" s="71"/>
    </row>
    <row r="250" spans="1:28" s="87" customFormat="1" ht="19" customHeight="1">
      <c r="A250" s="72"/>
      <c r="B250" s="78"/>
      <c r="C250" s="79"/>
      <c r="D250" s="79"/>
      <c r="E250" s="79"/>
      <c r="F250" s="79"/>
      <c r="G250" s="79"/>
      <c r="H250" s="272" t="s">
        <v>11</v>
      </c>
      <c r="I250" s="273"/>
      <c r="J250" s="72"/>
      <c r="K250" s="323"/>
      <c r="L250" s="323"/>
      <c r="M250" s="81"/>
      <c r="N250" s="81"/>
      <c r="O250" s="81"/>
      <c r="P250" s="81"/>
      <c r="Q250" s="81"/>
      <c r="R250" s="81"/>
      <c r="S250" s="81"/>
      <c r="T250" s="81"/>
      <c r="AA250" s="324"/>
      <c r="AB250" s="77"/>
    </row>
    <row r="251" spans="1:28" s="87" customFormat="1" ht="19" customHeight="1">
      <c r="A251" s="72" t="s">
        <v>4</v>
      </c>
      <c r="B251" s="78">
        <f>B229</f>
        <v>0</v>
      </c>
      <c r="C251" s="79"/>
      <c r="D251" s="79"/>
      <c r="E251" s="429">
        <f>$D229</f>
        <v>0</v>
      </c>
      <c r="F251" s="435"/>
      <c r="G251" s="79"/>
      <c r="H251" s="272" t="s">
        <v>11</v>
      </c>
      <c r="I251" s="273"/>
      <c r="J251" s="80">
        <f>$B231</f>
        <v>0</v>
      </c>
      <c r="K251" s="81"/>
      <c r="L251" s="81"/>
      <c r="Y251" s="436">
        <f>$D231</f>
        <v>0</v>
      </c>
      <c r="Z251" s="437"/>
      <c r="AA251" s="324"/>
      <c r="AB251" s="77" t="s">
        <v>5</v>
      </c>
    </row>
    <row r="252" spans="1:28" s="87" customFormat="1" ht="19" customHeight="1">
      <c r="A252" s="72"/>
      <c r="B252" s="78"/>
      <c r="C252" s="79"/>
      <c r="D252" s="79"/>
      <c r="E252" s="79"/>
      <c r="F252" s="79"/>
      <c r="G252" s="79"/>
      <c r="H252" s="272" t="s">
        <v>11</v>
      </c>
      <c r="I252" s="273"/>
      <c r="J252" s="80"/>
      <c r="K252" s="81"/>
      <c r="L252" s="81"/>
      <c r="AA252" s="324"/>
      <c r="AB252" s="77"/>
    </row>
    <row r="253" spans="1:28" s="87" customFormat="1" ht="19" customHeight="1">
      <c r="A253" s="325"/>
      <c r="B253" s="142"/>
      <c r="C253" s="143"/>
      <c r="D253" s="143"/>
      <c r="E253" s="143"/>
      <c r="F253" s="143"/>
      <c r="G253" s="143"/>
      <c r="H253" s="274" t="s">
        <v>11</v>
      </c>
      <c r="I253" s="275"/>
      <c r="J253" s="144"/>
      <c r="K253" s="81"/>
      <c r="L253" s="81"/>
      <c r="Y253" s="103"/>
      <c r="Z253" s="103"/>
      <c r="AA253" s="326"/>
      <c r="AB253" s="86"/>
    </row>
    <row r="254" spans="1:28" s="87" customFormat="1" ht="17" customHeight="1">
      <c r="A254" s="68">
        <v>5</v>
      </c>
      <c r="B254" s="130"/>
      <c r="C254" s="131"/>
      <c r="D254" s="131"/>
      <c r="E254" s="131"/>
      <c r="F254" s="131"/>
      <c r="G254" s="131"/>
      <c r="H254" s="270" t="s">
        <v>11</v>
      </c>
      <c r="I254" s="271"/>
      <c r="J254" s="68"/>
      <c r="K254" s="238"/>
      <c r="L254" s="238"/>
      <c r="M254" s="132"/>
      <c r="N254" s="132"/>
      <c r="O254" s="132"/>
      <c r="P254" s="132"/>
      <c r="Q254" s="132"/>
      <c r="R254" s="132"/>
      <c r="S254" s="132"/>
      <c r="T254" s="132"/>
      <c r="AA254" s="324"/>
      <c r="AB254" s="71"/>
    </row>
    <row r="255" spans="1:28" s="87" customFormat="1" ht="17" customHeight="1">
      <c r="A255" s="72"/>
      <c r="B255" s="78"/>
      <c r="C255" s="79"/>
      <c r="D255" s="79"/>
      <c r="E255" s="79"/>
      <c r="F255" s="79"/>
      <c r="G255" s="79"/>
      <c r="H255" s="272" t="s">
        <v>11</v>
      </c>
      <c r="I255" s="273"/>
      <c r="J255" s="72"/>
      <c r="K255" s="323"/>
      <c r="L255" s="323"/>
      <c r="M255" s="81"/>
      <c r="N255" s="81"/>
      <c r="O255" s="81"/>
      <c r="P255" s="81"/>
      <c r="Q255" s="81"/>
      <c r="R255" s="81"/>
      <c r="S255" s="81"/>
      <c r="T255" s="81"/>
      <c r="AA255" s="324"/>
      <c r="AB255" s="77"/>
    </row>
    <row r="256" spans="1:28" s="87" customFormat="1" ht="17" customHeight="1">
      <c r="A256" s="72" t="s">
        <v>2</v>
      </c>
      <c r="B256" s="78">
        <f>B225</f>
        <v>0</v>
      </c>
      <c r="C256" s="79"/>
      <c r="D256" s="79"/>
      <c r="E256" s="429">
        <f>$D225</f>
        <v>0</v>
      </c>
      <c r="F256" s="435"/>
      <c r="G256" s="79"/>
      <c r="H256" s="272" t="s">
        <v>11</v>
      </c>
      <c r="I256" s="273"/>
      <c r="J256" s="80">
        <f>$B231</f>
        <v>0</v>
      </c>
      <c r="K256" s="81"/>
      <c r="L256" s="81"/>
      <c r="Y256" s="436">
        <f>$D231</f>
        <v>0</v>
      </c>
      <c r="Z256" s="437"/>
      <c r="AA256" s="324"/>
      <c r="AB256" s="77" t="s">
        <v>5</v>
      </c>
    </row>
    <row r="257" spans="1:28" s="87" customFormat="1" ht="17" customHeight="1">
      <c r="A257" s="72"/>
      <c r="B257" s="78"/>
      <c r="C257" s="79"/>
      <c r="D257" s="79"/>
      <c r="E257" s="79"/>
      <c r="F257" s="79"/>
      <c r="G257" s="79"/>
      <c r="H257" s="272" t="s">
        <v>11</v>
      </c>
      <c r="I257" s="273"/>
      <c r="J257" s="80"/>
      <c r="K257" s="81"/>
      <c r="L257" s="81"/>
      <c r="AA257" s="324"/>
      <c r="AB257" s="77"/>
    </row>
    <row r="258" spans="1:28" s="87" customFormat="1" ht="17" customHeight="1">
      <c r="A258" s="325"/>
      <c r="B258" s="142"/>
      <c r="C258" s="143"/>
      <c r="D258" s="143"/>
      <c r="E258" s="143"/>
      <c r="F258" s="143"/>
      <c r="G258" s="143"/>
      <c r="H258" s="274" t="s">
        <v>11</v>
      </c>
      <c r="I258" s="275"/>
      <c r="J258" s="144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326"/>
      <c r="AB258" s="86"/>
    </row>
    <row r="259" spans="1:28" s="87" customFormat="1" ht="17" customHeight="1">
      <c r="A259" s="68">
        <v>6</v>
      </c>
      <c r="B259" s="130"/>
      <c r="C259" s="131"/>
      <c r="D259" s="131"/>
      <c r="E259" s="131"/>
      <c r="F259" s="131"/>
      <c r="G259" s="131"/>
      <c r="H259" s="270" t="s">
        <v>11</v>
      </c>
      <c r="I259" s="271"/>
      <c r="J259" s="72"/>
      <c r="K259" s="323"/>
      <c r="L259" s="323"/>
      <c r="M259" s="81"/>
      <c r="N259" s="81"/>
      <c r="O259" s="81"/>
      <c r="P259" s="81"/>
      <c r="Q259" s="81"/>
      <c r="R259" s="81"/>
      <c r="S259" s="81"/>
      <c r="T259" s="81"/>
      <c r="AA259" s="324"/>
      <c r="AB259" s="77"/>
    </row>
    <row r="260" spans="1:28" s="87" customFormat="1" ht="17" customHeight="1">
      <c r="A260" s="72"/>
      <c r="B260" s="78"/>
      <c r="C260" s="79"/>
      <c r="D260" s="79"/>
      <c r="E260" s="79"/>
      <c r="F260" s="79"/>
      <c r="G260" s="79"/>
      <c r="H260" s="272" t="s">
        <v>11</v>
      </c>
      <c r="I260" s="273"/>
      <c r="J260" s="72"/>
      <c r="K260" s="323"/>
      <c r="L260" s="323"/>
      <c r="M260" s="81"/>
      <c r="N260" s="81"/>
      <c r="O260" s="81"/>
      <c r="P260" s="81"/>
      <c r="Q260" s="81"/>
      <c r="R260" s="81"/>
      <c r="S260" s="81"/>
      <c r="T260" s="81"/>
      <c r="AA260" s="324"/>
      <c r="AB260" s="77"/>
    </row>
    <row r="261" spans="1:28" s="87" customFormat="1" ht="17" customHeight="1">
      <c r="A261" s="72" t="s">
        <v>3</v>
      </c>
      <c r="B261" s="78">
        <f>$B227</f>
        <v>0</v>
      </c>
      <c r="C261" s="79"/>
      <c r="D261" s="79"/>
      <c r="E261" s="429">
        <f>$D227</f>
        <v>0</v>
      </c>
      <c r="F261" s="435"/>
      <c r="G261" s="79"/>
      <c r="H261" s="272" t="s">
        <v>11</v>
      </c>
      <c r="I261" s="273"/>
      <c r="J261" s="80">
        <f>$B229</f>
        <v>0</v>
      </c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429">
        <f>$D229</f>
        <v>0</v>
      </c>
      <c r="Z261" s="435"/>
      <c r="AA261" s="243"/>
      <c r="AB261" s="77" t="s">
        <v>4</v>
      </c>
    </row>
    <row r="262" spans="1:28" s="87" customFormat="1" ht="17" customHeight="1">
      <c r="A262" s="72"/>
      <c r="B262" s="78"/>
      <c r="C262" s="79"/>
      <c r="D262" s="79"/>
      <c r="E262" s="79"/>
      <c r="F262" s="79"/>
      <c r="G262" s="79"/>
      <c r="H262" s="272" t="s">
        <v>11</v>
      </c>
      <c r="I262" s="273"/>
      <c r="J262" s="80"/>
      <c r="K262" s="81"/>
      <c r="L262" s="81"/>
      <c r="AA262" s="324"/>
      <c r="AB262" s="77"/>
    </row>
    <row r="263" spans="1:28" s="87" customFormat="1" ht="17" customHeight="1">
      <c r="A263" s="325"/>
      <c r="B263" s="142"/>
      <c r="C263" s="143"/>
      <c r="D263" s="143"/>
      <c r="E263" s="143"/>
      <c r="F263" s="143"/>
      <c r="G263" s="143"/>
      <c r="H263" s="274" t="s">
        <v>11</v>
      </c>
      <c r="I263" s="275"/>
      <c r="J263" s="144"/>
      <c r="K263" s="103"/>
      <c r="L263" s="103"/>
      <c r="M263" s="103"/>
      <c r="N263" s="103"/>
      <c r="O263" s="103"/>
      <c r="P263" s="103"/>
      <c r="Q263" s="103"/>
      <c r="Y263" s="103"/>
      <c r="Z263" s="103"/>
      <c r="AA263" s="326"/>
      <c r="AB263" s="86"/>
    </row>
  </sheetData>
  <mergeCells count="78">
    <mergeCell ref="E26:F26"/>
    <mergeCell ref="Y26:Z26"/>
    <mergeCell ref="Y1:AB1"/>
    <mergeCell ref="E16:F16"/>
    <mergeCell ref="Y16:Z16"/>
    <mergeCell ref="E21:F21"/>
    <mergeCell ref="Y21:Z21"/>
    <mergeCell ref="E70:F70"/>
    <mergeCell ref="Y70:Z70"/>
    <mergeCell ref="E31:F31"/>
    <mergeCell ref="Y31:Z31"/>
    <mergeCell ref="E36:F36"/>
    <mergeCell ref="Y36:Z36"/>
    <mergeCell ref="E41:F41"/>
    <mergeCell ref="Y41:Z41"/>
    <mergeCell ref="Y45:AB45"/>
    <mergeCell ref="E60:F60"/>
    <mergeCell ref="Y60:Z60"/>
    <mergeCell ref="E65:F65"/>
    <mergeCell ref="Y65:Z65"/>
    <mergeCell ref="E114:F114"/>
    <mergeCell ref="Y114:Z114"/>
    <mergeCell ref="E75:F75"/>
    <mergeCell ref="Y75:Z75"/>
    <mergeCell ref="E80:F80"/>
    <mergeCell ref="Y80:Z80"/>
    <mergeCell ref="E85:F85"/>
    <mergeCell ref="Y85:Z85"/>
    <mergeCell ref="Y89:AB89"/>
    <mergeCell ref="E104:F104"/>
    <mergeCell ref="Y104:Z104"/>
    <mergeCell ref="E109:F109"/>
    <mergeCell ref="Y109:Z109"/>
    <mergeCell ref="E158:F158"/>
    <mergeCell ref="Y158:Z158"/>
    <mergeCell ref="E119:F119"/>
    <mergeCell ref="Y119:Z119"/>
    <mergeCell ref="E124:F124"/>
    <mergeCell ref="Y124:Z124"/>
    <mergeCell ref="E129:F129"/>
    <mergeCell ref="Y129:Z129"/>
    <mergeCell ref="Y133:AB133"/>
    <mergeCell ref="E148:F148"/>
    <mergeCell ref="Y148:Z148"/>
    <mergeCell ref="E153:F153"/>
    <mergeCell ref="Y153:Z153"/>
    <mergeCell ref="E202:F202"/>
    <mergeCell ref="Y202:Z202"/>
    <mergeCell ref="E163:F163"/>
    <mergeCell ref="Y163:Z163"/>
    <mergeCell ref="E168:F168"/>
    <mergeCell ref="Y168:Z168"/>
    <mergeCell ref="E173:F173"/>
    <mergeCell ref="Y173:Z173"/>
    <mergeCell ref="Y177:AB177"/>
    <mergeCell ref="E192:F192"/>
    <mergeCell ref="Y192:Z192"/>
    <mergeCell ref="E197:F197"/>
    <mergeCell ref="Y197:Z197"/>
    <mergeCell ref="E246:F246"/>
    <mergeCell ref="Y246:Z246"/>
    <mergeCell ref="E207:F207"/>
    <mergeCell ref="Y207:Z207"/>
    <mergeCell ref="E212:F212"/>
    <mergeCell ref="Y212:Z212"/>
    <mergeCell ref="E217:F217"/>
    <mergeCell ref="Y217:Z217"/>
    <mergeCell ref="Y221:AB221"/>
    <mergeCell ref="E236:F236"/>
    <mergeCell ref="Y236:Z236"/>
    <mergeCell ref="E241:F241"/>
    <mergeCell ref="Y241:Z241"/>
    <mergeCell ref="E251:F251"/>
    <mergeCell ref="Y251:Z251"/>
    <mergeCell ref="E256:F256"/>
    <mergeCell ref="Y256:Z256"/>
    <mergeCell ref="E261:F261"/>
    <mergeCell ref="Y261:Z261"/>
  </mergeCells>
  <phoneticPr fontId="23" type="noConversion"/>
  <printOptions horizontalCentered="1"/>
  <pageMargins left="0.5" right="0.5" top="1" bottom="0.75" header="0.5" footer="0.5"/>
  <pageSetup scale="85" orientation="portrait" horizontalDpi="4294967292" verticalDpi="4294967292"/>
  <headerFooter>
    <oddHeader>&amp;C&amp;"Times New Roman,Bold"&amp;14 &amp;K0000002015 Georgia Games_x000D__x000D__x000D__x000D__x000D__x000D__x000D__x000D__x000D__x000D__x000D__x000D__x000D_&amp;R&amp;"Times New Roman,Regular"&amp;14&amp;K000000_x000D__x000D__x000D__x000D__x000D_</oddHeader>
  </headerFooter>
  <rowBreaks count="1" manualBreakCount="1">
    <brk id="88" max="16383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P230"/>
  <sheetViews>
    <sheetView showGridLines="0" showZeros="0" topLeftCell="A12" zoomScale="125" zoomScaleNormal="125" zoomScalePageLayoutView="125" workbookViewId="0">
      <selection activeCell="AB12" sqref="AB12"/>
    </sheetView>
  </sheetViews>
  <sheetFormatPr baseColWidth="10" defaultColWidth="11.42578125" defaultRowHeight="16" x14ac:dyDescent="0"/>
  <cols>
    <col min="1" max="1" width="3" style="335" customWidth="1"/>
    <col min="2" max="2" width="14.140625" style="335" customWidth="1"/>
    <col min="3" max="3" width="6" style="335" customWidth="1"/>
    <col min="4" max="4" width="4.85546875" style="335" customWidth="1"/>
    <col min="5" max="16" width="3.5703125" style="335" customWidth="1"/>
    <col min="17" max="24" width="2.7109375" style="340" hidden="1" customWidth="1"/>
    <col min="25" max="25" width="4.5703125" style="335" customWidth="1"/>
    <col min="26" max="27" width="2.7109375" style="335" customWidth="1"/>
    <col min="28" max="28" width="5.7109375" style="335" customWidth="1"/>
    <col min="29" max="29" width="5.7109375" style="339" customWidth="1"/>
    <col min="30" max="30" width="4.5703125" style="339" customWidth="1"/>
    <col min="31" max="31" width="7.42578125" style="340" customWidth="1"/>
    <col min="32" max="32" width="7.7109375" style="340" customWidth="1"/>
    <col min="33" max="33" width="8.85546875" style="341" customWidth="1"/>
    <col min="34" max="34" width="11.42578125" style="335"/>
    <col min="35" max="35" width="3.7109375" style="335" customWidth="1"/>
    <col min="36" max="36" width="22.28515625" style="335" customWidth="1"/>
    <col min="37" max="37" width="6.42578125" style="342" customWidth="1"/>
    <col min="38" max="38" width="6.42578125" style="335" customWidth="1"/>
    <col min="39" max="16384" width="11.42578125" style="335"/>
  </cols>
  <sheetData>
    <row r="1" spans="1:250" ht="20" customHeight="1">
      <c r="B1" s="336" t="s">
        <v>127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8"/>
      <c r="R1" s="338"/>
      <c r="S1" s="338"/>
      <c r="T1" s="338"/>
      <c r="U1" s="338"/>
      <c r="V1" s="338"/>
      <c r="W1" s="338"/>
      <c r="X1" s="338"/>
      <c r="Y1" s="438" t="s">
        <v>125</v>
      </c>
      <c r="Z1" s="438"/>
      <c r="AA1" s="438"/>
      <c r="AB1" s="438"/>
    </row>
    <row r="2" spans="1:250" ht="12.75" customHeight="1">
      <c r="B2" s="343"/>
      <c r="C2" s="343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8"/>
      <c r="R2" s="338"/>
      <c r="S2" s="338"/>
      <c r="T2" s="338"/>
      <c r="U2" s="338"/>
      <c r="V2" s="338"/>
      <c r="W2" s="338"/>
      <c r="X2" s="338"/>
    </row>
    <row r="3" spans="1:250">
      <c r="B3" s="343"/>
      <c r="C3" s="343" t="s">
        <v>1</v>
      </c>
      <c r="D3" s="337">
        <v>1</v>
      </c>
      <c r="E3" s="344" t="s">
        <v>2</v>
      </c>
      <c r="F3" s="344"/>
      <c r="G3" s="344"/>
      <c r="H3" s="344" t="s">
        <v>3</v>
      </c>
      <c r="I3" s="344"/>
      <c r="J3" s="344"/>
      <c r="K3" s="344" t="s">
        <v>4</v>
      </c>
      <c r="L3" s="344"/>
      <c r="M3" s="344"/>
      <c r="N3" s="344" t="s">
        <v>5</v>
      </c>
      <c r="O3" s="344"/>
      <c r="P3" s="344"/>
      <c r="Y3" s="345" t="s">
        <v>6</v>
      </c>
      <c r="Z3" s="342" t="s">
        <v>7</v>
      </c>
      <c r="AA3" s="346" t="s">
        <v>8</v>
      </c>
      <c r="AB3" s="347" t="s">
        <v>9</v>
      </c>
      <c r="AC3" s="86" t="s">
        <v>46</v>
      </c>
      <c r="AI3" s="340"/>
      <c r="AJ3" s="340"/>
      <c r="AK3" s="341"/>
      <c r="AL3" s="340"/>
    </row>
    <row r="4" spans="1:250">
      <c r="B4" s="14"/>
      <c r="C4" s="15"/>
      <c r="D4" s="16"/>
      <c r="E4" s="236"/>
      <c r="F4" s="237"/>
      <c r="G4" s="237"/>
      <c r="H4" s="68" t="s">
        <v>7</v>
      </c>
      <c r="I4" s="238">
        <v>0</v>
      </c>
      <c r="J4" s="239">
        <v>0</v>
      </c>
      <c r="K4" s="68" t="s">
        <v>8</v>
      </c>
      <c r="L4" s="238">
        <v>0</v>
      </c>
      <c r="M4" s="240">
        <v>0</v>
      </c>
      <c r="N4" s="68"/>
      <c r="O4" s="238"/>
      <c r="P4" s="240"/>
      <c r="Q4" s="348"/>
      <c r="R4" s="348"/>
      <c r="S4" s="348">
        <v>2</v>
      </c>
      <c r="T4" s="340">
        <v>0</v>
      </c>
      <c r="U4" s="340">
        <v>0</v>
      </c>
      <c r="V4" s="340">
        <v>0</v>
      </c>
      <c r="W4" s="340">
        <v>0</v>
      </c>
      <c r="X4" s="340">
        <v>1</v>
      </c>
      <c r="Y4" s="349">
        <v>3</v>
      </c>
      <c r="Z4" s="350"/>
      <c r="AA4" s="351"/>
      <c r="AB4" s="71">
        <v>3</v>
      </c>
      <c r="AC4" s="71"/>
      <c r="AD4" s="87"/>
      <c r="AE4" s="87"/>
      <c r="AF4" s="87"/>
      <c r="AG4" s="128"/>
      <c r="AI4" s="324"/>
      <c r="AJ4" s="2" t="s">
        <v>128</v>
      </c>
      <c r="AK4" s="123"/>
      <c r="AL4" s="87"/>
    </row>
    <row r="5" spans="1:250">
      <c r="A5" s="352" t="s">
        <v>2</v>
      </c>
      <c r="B5" s="31" t="s">
        <v>132</v>
      </c>
      <c r="C5" s="32"/>
      <c r="D5" s="33">
        <v>1000</v>
      </c>
      <c r="E5" s="249"/>
      <c r="F5" s="250"/>
      <c r="G5" s="250"/>
      <c r="H5" s="251">
        <v>2</v>
      </c>
      <c r="I5" s="252">
        <v>6</v>
      </c>
      <c r="J5" s="252">
        <v>3</v>
      </c>
      <c r="K5" s="251">
        <v>-10</v>
      </c>
      <c r="L5" s="252">
        <v>-6</v>
      </c>
      <c r="M5" s="253">
        <v>-5</v>
      </c>
      <c r="N5" s="251"/>
      <c r="O5" s="252"/>
      <c r="P5" s="253"/>
      <c r="Y5" s="347"/>
      <c r="Z5" s="353" t="s">
        <v>10</v>
      </c>
      <c r="AA5" s="354" t="s">
        <v>10</v>
      </c>
      <c r="AB5" s="86"/>
      <c r="AC5" s="86"/>
      <c r="AD5" s="87">
        <v>1</v>
      </c>
      <c r="AE5" s="87" t="s">
        <v>153</v>
      </c>
      <c r="AF5" s="87"/>
      <c r="AG5" s="128"/>
      <c r="AI5" s="324" t="s">
        <v>100</v>
      </c>
      <c r="AJ5" s="2"/>
      <c r="AK5" s="128" t="s">
        <v>24</v>
      </c>
      <c r="AL5" s="87"/>
    </row>
    <row r="6" spans="1:250">
      <c r="A6" s="355"/>
      <c r="B6" s="332"/>
      <c r="C6" s="333"/>
      <c r="D6" s="16"/>
      <c r="E6" s="68" t="s">
        <v>8</v>
      </c>
      <c r="F6" s="238">
        <v>0</v>
      </c>
      <c r="G6" s="258">
        <v>0</v>
      </c>
      <c r="H6" s="236"/>
      <c r="I6" s="237"/>
      <c r="J6" s="237"/>
      <c r="K6" s="68" t="s">
        <v>8</v>
      </c>
      <c r="L6" s="238">
        <v>0</v>
      </c>
      <c r="M6" s="240">
        <v>0</v>
      </c>
      <c r="N6" s="68"/>
      <c r="O6" s="238"/>
      <c r="P6" s="240"/>
      <c r="Q6" s="356">
        <v>0</v>
      </c>
      <c r="R6" s="356">
        <v>1</v>
      </c>
      <c r="S6" s="356"/>
      <c r="U6" s="340">
        <v>0</v>
      </c>
      <c r="V6" s="340">
        <v>0</v>
      </c>
      <c r="W6" s="340">
        <v>0</v>
      </c>
      <c r="X6" s="340">
        <v>1</v>
      </c>
      <c r="Y6" s="349">
        <v>2</v>
      </c>
      <c r="Z6" s="350"/>
      <c r="AA6" s="351"/>
      <c r="AB6" s="77">
        <v>2</v>
      </c>
      <c r="AC6" s="77"/>
      <c r="AD6" s="87"/>
      <c r="AE6" s="87">
        <v>0</v>
      </c>
      <c r="AF6" s="87"/>
      <c r="AG6" s="128">
        <v>0</v>
      </c>
      <c r="AI6" s="357">
        <v>1</v>
      </c>
      <c r="AJ6" s="143" t="str">
        <f>AE$5</f>
        <v>Chandran, Sharan</v>
      </c>
      <c r="AK6" s="276">
        <f>AG$5</f>
        <v>0</v>
      </c>
      <c r="AL6" s="103"/>
    </row>
    <row r="7" spans="1:250">
      <c r="A7" s="352" t="s">
        <v>3</v>
      </c>
      <c r="B7" s="51" t="s">
        <v>133</v>
      </c>
      <c r="C7" s="41"/>
      <c r="D7" s="334">
        <v>415</v>
      </c>
      <c r="E7" s="72">
        <v>-2</v>
      </c>
      <c r="F7" s="260">
        <v>-6</v>
      </c>
      <c r="G7" s="243">
        <v>-3</v>
      </c>
      <c r="H7" s="249"/>
      <c r="I7" s="250"/>
      <c r="J7" s="250"/>
      <c r="K7" s="251">
        <v>-3</v>
      </c>
      <c r="L7" s="252">
        <v>-8</v>
      </c>
      <c r="M7" s="253">
        <v>-3</v>
      </c>
      <c r="N7" s="251"/>
      <c r="O7" s="252"/>
      <c r="P7" s="253"/>
      <c r="Q7" s="348"/>
      <c r="R7" s="348"/>
      <c r="S7" s="348"/>
      <c r="Y7" s="347"/>
      <c r="Z7" s="353" t="s">
        <v>10</v>
      </c>
      <c r="AA7" s="354" t="s">
        <v>10</v>
      </c>
      <c r="AB7" s="86"/>
      <c r="AC7" s="86"/>
      <c r="AD7" s="87">
        <v>2</v>
      </c>
      <c r="AE7" s="87" t="s">
        <v>133</v>
      </c>
      <c r="AF7" s="87"/>
      <c r="AG7" s="128">
        <v>415</v>
      </c>
      <c r="AI7" s="324"/>
      <c r="AJ7" s="232"/>
      <c r="AK7" s="128"/>
      <c r="AL7" s="126"/>
    </row>
    <row r="8" spans="1:250">
      <c r="A8" s="355"/>
      <c r="B8" s="332"/>
      <c r="C8" s="333"/>
      <c r="D8" s="16"/>
      <c r="E8" s="68" t="s">
        <v>7</v>
      </c>
      <c r="F8" s="238">
        <v>0</v>
      </c>
      <c r="G8" s="261">
        <v>0</v>
      </c>
      <c r="H8" s="68" t="s">
        <v>7</v>
      </c>
      <c r="I8" s="238">
        <v>0</v>
      </c>
      <c r="J8" s="258">
        <v>0</v>
      </c>
      <c r="K8" s="236"/>
      <c r="L8" s="237"/>
      <c r="M8" s="237"/>
      <c r="N8" s="68">
        <v>0</v>
      </c>
      <c r="O8" s="238">
        <v>0</v>
      </c>
      <c r="P8" s="240">
        <v>0</v>
      </c>
      <c r="Q8" s="340">
        <v>0</v>
      </c>
      <c r="R8" s="340">
        <v>0</v>
      </c>
      <c r="S8" s="340">
        <v>0</v>
      </c>
      <c r="T8" s="340">
        <v>0</v>
      </c>
      <c r="W8" s="340">
        <v>0</v>
      </c>
      <c r="X8" s="340">
        <v>0</v>
      </c>
      <c r="Y8" s="358">
        <v>4</v>
      </c>
      <c r="Z8" s="350"/>
      <c r="AA8" s="351"/>
      <c r="AB8" s="77">
        <v>1</v>
      </c>
      <c r="AC8" s="77"/>
      <c r="AD8" s="87"/>
      <c r="AE8" s="87">
        <v>0</v>
      </c>
      <c r="AF8" s="87"/>
      <c r="AG8" s="128">
        <v>0</v>
      </c>
      <c r="AI8" s="323" t="s">
        <v>10</v>
      </c>
      <c r="AJ8" s="143" t="e">
        <f>#REF!</f>
        <v>#REF!</v>
      </c>
      <c r="AK8" s="276" t="e">
        <f>#REF!</f>
        <v>#REF!</v>
      </c>
      <c r="AL8" s="125"/>
    </row>
    <row r="9" spans="1:250">
      <c r="A9" s="352" t="s">
        <v>4</v>
      </c>
      <c r="B9" s="51" t="s">
        <v>153</v>
      </c>
      <c r="C9" s="41"/>
      <c r="D9" s="334"/>
      <c r="E9" s="266">
        <v>10</v>
      </c>
      <c r="F9" s="267">
        <v>6</v>
      </c>
      <c r="G9" s="268">
        <v>5</v>
      </c>
      <c r="H9" s="428">
        <v>3</v>
      </c>
      <c r="I9" s="267">
        <v>8</v>
      </c>
      <c r="J9" s="109">
        <v>3</v>
      </c>
      <c r="K9" s="249"/>
      <c r="L9" s="250"/>
      <c r="M9" s="250"/>
      <c r="N9" s="251">
        <v>0</v>
      </c>
      <c r="O9" s="252">
        <v>0</v>
      </c>
      <c r="P9" s="253">
        <v>0</v>
      </c>
      <c r="Y9" s="359"/>
      <c r="Z9" s="353" t="s">
        <v>10</v>
      </c>
      <c r="AA9" s="354" t="s">
        <v>10</v>
      </c>
      <c r="AB9" s="86"/>
      <c r="AC9" s="86"/>
      <c r="AD9" s="87">
        <v>3</v>
      </c>
      <c r="AE9" s="87" t="s">
        <v>134</v>
      </c>
      <c r="AF9" s="87"/>
      <c r="AG9" s="128">
        <v>400</v>
      </c>
      <c r="AI9" s="324"/>
      <c r="AJ9" s="232"/>
      <c r="AK9" s="128"/>
      <c r="AL9" s="87"/>
    </row>
    <row r="10" spans="1:250">
      <c r="A10" s="355"/>
      <c r="B10" s="332"/>
      <c r="C10" s="333"/>
      <c r="D10" s="16"/>
      <c r="E10" s="68"/>
      <c r="F10" s="238"/>
      <c r="G10" s="261"/>
      <c r="H10" s="68"/>
      <c r="I10" s="238"/>
      <c r="J10" s="258"/>
      <c r="K10" s="68">
        <v>0</v>
      </c>
      <c r="L10" s="238">
        <v>0</v>
      </c>
      <c r="M10" s="258">
        <v>0</v>
      </c>
      <c r="N10" s="236"/>
      <c r="O10" s="237"/>
      <c r="P10" s="262"/>
      <c r="Q10" s="340">
        <v>2</v>
      </c>
      <c r="R10" s="340">
        <v>0</v>
      </c>
      <c r="S10" s="340">
        <v>2</v>
      </c>
      <c r="T10" s="340">
        <v>0</v>
      </c>
      <c r="U10" s="340">
        <v>0</v>
      </c>
      <c r="V10" s="340">
        <v>0</v>
      </c>
      <c r="Y10" s="358"/>
      <c r="Z10" s="350"/>
      <c r="AA10" s="351"/>
      <c r="AB10" s="77"/>
      <c r="AC10" s="77"/>
      <c r="AD10" s="87"/>
      <c r="AE10" s="87">
        <v>0</v>
      </c>
      <c r="AF10" s="87"/>
      <c r="AG10" s="128">
        <v>0</v>
      </c>
      <c r="AI10" s="323" t="s">
        <v>10</v>
      </c>
      <c r="AJ10" s="143" t="e">
        <f>#REF!</f>
        <v>#REF!</v>
      </c>
      <c r="AK10" s="276" t="e">
        <f>#REF!</f>
        <v>#REF!</v>
      </c>
      <c r="AL10" s="103"/>
    </row>
    <row r="11" spans="1:250" s="340" customFormat="1">
      <c r="A11" s="352" t="s">
        <v>5</v>
      </c>
      <c r="B11" s="51"/>
      <c r="C11" s="41"/>
      <c r="D11" s="334"/>
      <c r="E11" s="266"/>
      <c r="F11" s="267"/>
      <c r="G11" s="268"/>
      <c r="H11" s="325"/>
      <c r="I11" s="267"/>
      <c r="J11" s="109"/>
      <c r="K11" s="325">
        <v>0</v>
      </c>
      <c r="L11" s="267">
        <v>0</v>
      </c>
      <c r="M11" s="109">
        <v>0</v>
      </c>
      <c r="N11" s="249"/>
      <c r="O11" s="250"/>
      <c r="P11" s="269"/>
      <c r="Y11" s="359"/>
      <c r="Z11" s="353" t="s">
        <v>10</v>
      </c>
      <c r="AA11" s="354" t="s">
        <v>10</v>
      </c>
      <c r="AB11" s="86"/>
      <c r="AC11" s="86"/>
      <c r="AD11" s="87">
        <v>4</v>
      </c>
      <c r="AE11" s="87" t="s">
        <v>153</v>
      </c>
      <c r="AF11" s="87"/>
      <c r="AG11" s="128">
        <v>0</v>
      </c>
      <c r="AH11" s="335"/>
      <c r="AI11" s="324"/>
      <c r="AJ11" s="232"/>
      <c r="AK11" s="128"/>
      <c r="AL11" s="126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5"/>
      <c r="HJ11" s="335"/>
      <c r="HK11" s="335"/>
      <c r="HL11" s="335"/>
      <c r="HM11" s="335"/>
      <c r="HN11" s="335"/>
      <c r="HO11" s="335"/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  <c r="IA11" s="335"/>
      <c r="IB11" s="335"/>
      <c r="IC11" s="335"/>
      <c r="ID11" s="335"/>
      <c r="IE11" s="335"/>
      <c r="IF11" s="335"/>
      <c r="IG11" s="335"/>
      <c r="IH11" s="335"/>
      <c r="II11" s="335"/>
      <c r="IJ11" s="335"/>
      <c r="IK11" s="335"/>
      <c r="IL11" s="335"/>
      <c r="IM11" s="335"/>
      <c r="IN11" s="335"/>
      <c r="IO11" s="335"/>
      <c r="IP11" s="335"/>
    </row>
    <row r="12" spans="1:250" s="340" customFormat="1">
      <c r="A12" s="335"/>
      <c r="B12" s="335"/>
      <c r="C12" s="335"/>
      <c r="D12" s="342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X12" s="360"/>
      <c r="Y12" s="335"/>
      <c r="Z12" s="335"/>
      <c r="AA12" s="335"/>
      <c r="AB12" s="335"/>
      <c r="AC12" s="339"/>
      <c r="AD12" s="339"/>
      <c r="AG12" s="341"/>
      <c r="AH12" s="335"/>
      <c r="AI12" s="324"/>
      <c r="AJ12" s="143">
        <f>AE$74</f>
        <v>0</v>
      </c>
      <c r="AK12" s="276">
        <f>AG$74</f>
        <v>0</v>
      </c>
      <c r="AL12" s="12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  <c r="FL12" s="335"/>
      <c r="FM12" s="335"/>
      <c r="FN12" s="335"/>
      <c r="FO12" s="335"/>
      <c r="FP12" s="335"/>
      <c r="FQ12" s="335"/>
      <c r="FR12" s="335"/>
      <c r="FS12" s="335"/>
      <c r="FT12" s="335"/>
      <c r="FU12" s="335"/>
      <c r="FV12" s="335"/>
      <c r="FW12" s="335"/>
      <c r="FX12" s="335"/>
      <c r="FY12" s="335"/>
      <c r="FZ12" s="335"/>
      <c r="GA12" s="335"/>
      <c r="GB12" s="335"/>
      <c r="GC12" s="335"/>
      <c r="GD12" s="335"/>
      <c r="GE12" s="335"/>
      <c r="GF12" s="335"/>
      <c r="GG12" s="335"/>
      <c r="GH12" s="335"/>
      <c r="GI12" s="335"/>
      <c r="GJ12" s="335"/>
      <c r="GK12" s="335"/>
      <c r="GL12" s="335"/>
      <c r="GM12" s="335"/>
      <c r="GN12" s="335"/>
      <c r="GO12" s="335"/>
      <c r="GP12" s="335"/>
      <c r="GQ12" s="335"/>
      <c r="GR12" s="335"/>
      <c r="GS12" s="335"/>
      <c r="GT12" s="335"/>
      <c r="GU12" s="335"/>
      <c r="GV12" s="335"/>
      <c r="GW12" s="335"/>
      <c r="GX12" s="335"/>
      <c r="GY12" s="335"/>
      <c r="GZ12" s="335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5"/>
      <c r="HQ12" s="335"/>
      <c r="HR12" s="335"/>
      <c r="HS12" s="335"/>
      <c r="HT12" s="335"/>
      <c r="HU12" s="335"/>
      <c r="HV12" s="335"/>
      <c r="HW12" s="335"/>
      <c r="HX12" s="335"/>
      <c r="HY12" s="335"/>
      <c r="HZ12" s="335"/>
      <c r="IA12" s="335"/>
      <c r="IB12" s="335"/>
      <c r="IC12" s="335"/>
      <c r="ID12" s="335"/>
      <c r="IE12" s="335"/>
      <c r="IF12" s="335"/>
      <c r="IG12" s="335"/>
      <c r="IH12" s="335"/>
      <c r="II12" s="335"/>
      <c r="IJ12" s="335"/>
      <c r="IK12" s="335"/>
      <c r="IL12" s="335"/>
      <c r="IM12" s="335"/>
      <c r="IN12" s="335"/>
      <c r="IO12" s="335"/>
      <c r="IP12" s="335"/>
    </row>
    <row r="13" spans="1:250" s="340" customFormat="1">
      <c r="A13" s="335"/>
      <c r="B13" s="335"/>
      <c r="C13" s="335"/>
      <c r="D13" s="342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Y13" s="335"/>
      <c r="Z13" s="335"/>
      <c r="AA13" s="335"/>
      <c r="AB13" s="335"/>
      <c r="AC13" s="339"/>
      <c r="AD13" s="339"/>
      <c r="AG13" s="341"/>
      <c r="AH13" s="335"/>
      <c r="AI13" s="324"/>
      <c r="AJ13" s="232"/>
      <c r="AK13" s="128"/>
      <c r="AL13" s="87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  <c r="IF13" s="335"/>
      <c r="IG13" s="335"/>
      <c r="IH13" s="335"/>
      <c r="II13" s="335"/>
      <c r="IJ13" s="335"/>
      <c r="IK13" s="335"/>
      <c r="IL13" s="335"/>
      <c r="IM13" s="335"/>
      <c r="IN13" s="335"/>
      <c r="IO13" s="335"/>
      <c r="IP13" s="335"/>
    </row>
    <row r="14" spans="1:250" s="340" customFormat="1">
      <c r="A14" s="335"/>
      <c r="B14" s="343"/>
      <c r="C14" s="343" t="s">
        <v>1</v>
      </c>
      <c r="D14" s="337">
        <v>2</v>
      </c>
      <c r="E14" s="344" t="s">
        <v>2</v>
      </c>
      <c r="F14" s="344"/>
      <c r="G14" s="344"/>
      <c r="H14" s="344" t="s">
        <v>3</v>
      </c>
      <c r="I14" s="344"/>
      <c r="J14" s="344"/>
      <c r="K14" s="344" t="s">
        <v>4</v>
      </c>
      <c r="L14" s="344"/>
      <c r="M14" s="344"/>
      <c r="N14" s="344" t="s">
        <v>5</v>
      </c>
      <c r="O14" s="344"/>
      <c r="P14" s="344"/>
      <c r="X14" s="360"/>
      <c r="Y14" s="345" t="s">
        <v>6</v>
      </c>
      <c r="Z14" s="342" t="s">
        <v>7</v>
      </c>
      <c r="AA14" s="346" t="s">
        <v>8</v>
      </c>
      <c r="AB14" s="347" t="s">
        <v>9</v>
      </c>
      <c r="AC14" s="86" t="s">
        <v>46</v>
      </c>
      <c r="AD14" s="339"/>
      <c r="AG14" s="341"/>
      <c r="AH14" s="335"/>
      <c r="AI14" s="324"/>
      <c r="AJ14" s="143">
        <f>AE$16</f>
        <v>0</v>
      </c>
      <c r="AK14" s="276" t="e">
        <f>#REF!</f>
        <v>#REF!</v>
      </c>
      <c r="AL14" s="103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5"/>
      <c r="DS14" s="335"/>
      <c r="DT14" s="335"/>
      <c r="DU14" s="335"/>
      <c r="DV14" s="335"/>
      <c r="DW14" s="335"/>
      <c r="DX14" s="335"/>
      <c r="DY14" s="335"/>
      <c r="DZ14" s="335"/>
      <c r="EA14" s="335"/>
      <c r="EB14" s="335"/>
      <c r="EC14" s="335"/>
      <c r="ED14" s="335"/>
      <c r="EE14" s="335"/>
      <c r="EF14" s="335"/>
      <c r="EG14" s="335"/>
      <c r="EH14" s="335"/>
      <c r="EI14" s="335"/>
      <c r="EJ14" s="335"/>
      <c r="EK14" s="335"/>
      <c r="EL14" s="335"/>
      <c r="EM14" s="335"/>
      <c r="EN14" s="335"/>
      <c r="EO14" s="335"/>
      <c r="EP14" s="335"/>
      <c r="EQ14" s="335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5"/>
      <c r="FL14" s="335"/>
      <c r="FM14" s="335"/>
      <c r="FN14" s="335"/>
      <c r="FO14" s="335"/>
      <c r="FP14" s="335"/>
      <c r="FQ14" s="335"/>
      <c r="FR14" s="335"/>
      <c r="FS14" s="335"/>
      <c r="FT14" s="335"/>
      <c r="FU14" s="335"/>
      <c r="FV14" s="335"/>
      <c r="FW14" s="335"/>
      <c r="FX14" s="335"/>
      <c r="FY14" s="335"/>
      <c r="FZ14" s="335"/>
      <c r="GA14" s="335"/>
      <c r="GB14" s="335"/>
      <c r="GC14" s="335"/>
      <c r="GD14" s="335"/>
      <c r="GE14" s="335"/>
      <c r="GF14" s="335"/>
      <c r="GG14" s="335"/>
      <c r="GH14" s="335"/>
      <c r="GI14" s="335"/>
      <c r="GJ14" s="335"/>
      <c r="GK14" s="335"/>
      <c r="GL14" s="335"/>
      <c r="GM14" s="335"/>
      <c r="GN14" s="335"/>
      <c r="GO14" s="335"/>
      <c r="GP14" s="335"/>
      <c r="GQ14" s="335"/>
      <c r="GR14" s="335"/>
      <c r="GS14" s="335"/>
      <c r="GT14" s="335"/>
      <c r="GU14" s="335"/>
      <c r="GV14" s="335"/>
      <c r="GW14" s="335"/>
      <c r="GX14" s="335"/>
      <c r="GY14" s="335"/>
      <c r="GZ14" s="335"/>
      <c r="HA14" s="335"/>
      <c r="HB14" s="335"/>
      <c r="HC14" s="335"/>
      <c r="HD14" s="335"/>
      <c r="HE14" s="335"/>
      <c r="HF14" s="335"/>
      <c r="HG14" s="335"/>
      <c r="HH14" s="335"/>
      <c r="HI14" s="335"/>
      <c r="HJ14" s="335"/>
      <c r="HK14" s="335"/>
      <c r="HL14" s="335"/>
      <c r="HM14" s="335"/>
      <c r="HN14" s="335"/>
      <c r="HO14" s="335"/>
      <c r="HP14" s="335"/>
      <c r="HQ14" s="335"/>
      <c r="HR14" s="335"/>
      <c r="HS14" s="335"/>
      <c r="HT14" s="335"/>
      <c r="HU14" s="335"/>
      <c r="HV14" s="335"/>
      <c r="HW14" s="335"/>
      <c r="HX14" s="335"/>
      <c r="HY14" s="335"/>
      <c r="HZ14" s="335"/>
      <c r="IA14" s="335"/>
      <c r="IB14" s="335"/>
      <c r="IC14" s="335"/>
      <c r="ID14" s="335"/>
      <c r="IE14" s="335"/>
      <c r="IF14" s="335"/>
      <c r="IG14" s="335"/>
      <c r="IH14" s="335"/>
      <c r="II14" s="335"/>
      <c r="IJ14" s="335"/>
      <c r="IK14" s="335"/>
      <c r="IL14" s="335"/>
      <c r="IM14" s="335"/>
      <c r="IN14" s="335"/>
      <c r="IO14" s="335"/>
      <c r="IP14" s="335"/>
    </row>
    <row r="15" spans="1:250" s="340" customFormat="1">
      <c r="A15" s="335"/>
      <c r="B15" s="14"/>
      <c r="C15" s="15"/>
      <c r="D15" s="16"/>
      <c r="E15" s="236"/>
      <c r="F15" s="237"/>
      <c r="G15" s="237"/>
      <c r="H15" s="68" t="s">
        <v>8</v>
      </c>
      <c r="I15" s="238"/>
      <c r="J15" s="239">
        <v>-4</v>
      </c>
      <c r="K15" s="68"/>
      <c r="L15" s="238"/>
      <c r="M15" s="239"/>
      <c r="N15" s="68"/>
      <c r="O15" s="238"/>
      <c r="P15" s="240"/>
      <c r="Q15" s="348"/>
      <c r="R15" s="348"/>
      <c r="S15" s="348"/>
      <c r="Y15" s="349"/>
      <c r="Z15" s="350"/>
      <c r="AA15" s="351"/>
      <c r="AB15" s="71"/>
      <c r="AC15" s="71"/>
      <c r="AD15" s="87"/>
      <c r="AE15" s="87"/>
      <c r="AF15" s="87"/>
      <c r="AG15" s="128"/>
      <c r="AH15" s="335"/>
      <c r="AI15" s="324"/>
      <c r="AJ15" s="232"/>
      <c r="AK15" s="128"/>
      <c r="AL15" s="126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  <c r="DT15" s="335"/>
      <c r="DU15" s="335"/>
      <c r="DV15" s="335"/>
      <c r="DW15" s="335"/>
      <c r="DX15" s="335"/>
      <c r="DY15" s="335"/>
      <c r="DZ15" s="335"/>
      <c r="EA15" s="335"/>
      <c r="EB15" s="335"/>
      <c r="EC15" s="335"/>
      <c r="ED15" s="335"/>
      <c r="EE15" s="335"/>
      <c r="EF15" s="335"/>
      <c r="EG15" s="335"/>
      <c r="EH15" s="335"/>
      <c r="EI15" s="335"/>
      <c r="EJ15" s="335"/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  <c r="FH15" s="335"/>
      <c r="FI15" s="335"/>
      <c r="FJ15" s="335"/>
      <c r="FK15" s="335"/>
      <c r="FL15" s="335"/>
      <c r="FM15" s="335"/>
      <c r="FN15" s="335"/>
      <c r="FO15" s="335"/>
      <c r="FP15" s="335"/>
      <c r="FQ15" s="335"/>
      <c r="FR15" s="335"/>
      <c r="FS15" s="335"/>
      <c r="FT15" s="335"/>
      <c r="FU15" s="335"/>
      <c r="FV15" s="335"/>
      <c r="FW15" s="335"/>
      <c r="FX15" s="335"/>
      <c r="FY15" s="335"/>
      <c r="FZ15" s="335"/>
      <c r="GA15" s="335"/>
      <c r="GB15" s="335"/>
      <c r="GC15" s="335"/>
      <c r="GD15" s="335"/>
      <c r="GE15" s="335"/>
      <c r="GF15" s="335"/>
      <c r="GG15" s="335"/>
      <c r="GH15" s="335"/>
      <c r="GI15" s="335"/>
      <c r="GJ15" s="335"/>
      <c r="GK15" s="335"/>
      <c r="GL15" s="335"/>
      <c r="GM15" s="335"/>
      <c r="GN15" s="335"/>
      <c r="GO15" s="335"/>
      <c r="GP15" s="335"/>
      <c r="GQ15" s="335"/>
      <c r="GR15" s="335"/>
      <c r="GS15" s="335"/>
      <c r="GT15" s="335"/>
      <c r="GU15" s="335"/>
      <c r="GV15" s="335"/>
      <c r="GW15" s="335"/>
      <c r="GX15" s="335"/>
      <c r="GY15" s="335"/>
      <c r="GZ15" s="335"/>
      <c r="HA15" s="335"/>
      <c r="HB15" s="335"/>
      <c r="HC15" s="335"/>
      <c r="HD15" s="335"/>
      <c r="HE15" s="335"/>
      <c r="HF15" s="335"/>
      <c r="HG15" s="335"/>
      <c r="HH15" s="335"/>
      <c r="HI15" s="335"/>
      <c r="HJ15" s="335"/>
      <c r="HK15" s="335"/>
      <c r="HL15" s="335"/>
      <c r="HM15" s="335"/>
      <c r="HN15" s="335"/>
      <c r="HO15" s="335"/>
      <c r="HP15" s="335"/>
      <c r="HQ15" s="335"/>
      <c r="HR15" s="335"/>
      <c r="HS15" s="335"/>
      <c r="HT15" s="335"/>
      <c r="HU15" s="335"/>
      <c r="HV15" s="335"/>
      <c r="HW15" s="335"/>
      <c r="HX15" s="335"/>
      <c r="HY15" s="335"/>
      <c r="HZ15" s="335"/>
      <c r="IA15" s="335"/>
      <c r="IB15" s="335"/>
      <c r="IC15" s="335"/>
      <c r="ID15" s="335"/>
      <c r="IE15" s="335"/>
      <c r="IF15" s="335"/>
      <c r="IG15" s="335"/>
      <c r="IH15" s="335"/>
      <c r="II15" s="335"/>
      <c r="IJ15" s="335"/>
      <c r="IK15" s="335"/>
      <c r="IL15" s="335"/>
      <c r="IM15" s="335"/>
      <c r="IN15" s="335"/>
      <c r="IO15" s="335"/>
      <c r="IP15" s="335"/>
    </row>
    <row r="16" spans="1:250" s="340" customFormat="1">
      <c r="A16" s="352" t="s">
        <v>2</v>
      </c>
      <c r="B16" s="31" t="s">
        <v>135</v>
      </c>
      <c r="C16" s="32"/>
      <c r="D16" s="33">
        <v>1000</v>
      </c>
      <c r="E16" s="249"/>
      <c r="F16" s="250"/>
      <c r="G16" s="250"/>
      <c r="H16" s="251">
        <v>6</v>
      </c>
      <c r="I16" s="252">
        <v>-9</v>
      </c>
      <c r="J16" s="252">
        <v>-9</v>
      </c>
      <c r="K16" s="251"/>
      <c r="L16" s="252"/>
      <c r="M16" s="252"/>
      <c r="N16" s="251"/>
      <c r="O16" s="252"/>
      <c r="P16" s="253"/>
      <c r="Y16" s="347"/>
      <c r="Z16" s="353"/>
      <c r="AA16" s="354"/>
      <c r="AB16" s="86"/>
      <c r="AC16" s="86"/>
      <c r="AD16" s="87"/>
      <c r="AE16" s="87"/>
      <c r="AF16" s="87"/>
      <c r="AG16" s="128"/>
      <c r="AH16" s="335"/>
      <c r="AI16" s="324"/>
      <c r="AJ16" s="143" t="e">
        <f>#REF!</f>
        <v>#REF!</v>
      </c>
      <c r="AK16" s="276" t="e">
        <f>#REF!</f>
        <v>#REF!</v>
      </c>
      <c r="AL16" s="12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  <c r="DN16" s="335"/>
      <c r="DO16" s="335"/>
      <c r="DP16" s="335"/>
      <c r="DQ16" s="335"/>
      <c r="DR16" s="335"/>
      <c r="DS16" s="335"/>
      <c r="DT16" s="335"/>
      <c r="DU16" s="335"/>
      <c r="DV16" s="335"/>
      <c r="DW16" s="335"/>
      <c r="DX16" s="335"/>
      <c r="DY16" s="335"/>
      <c r="DZ16" s="335"/>
      <c r="EA16" s="335"/>
      <c r="EB16" s="335"/>
      <c r="EC16" s="335"/>
      <c r="ED16" s="335"/>
      <c r="EE16" s="335"/>
      <c r="EF16" s="335"/>
      <c r="EG16" s="335"/>
      <c r="EH16" s="335"/>
      <c r="EI16" s="335"/>
      <c r="EJ16" s="335"/>
      <c r="EK16" s="335"/>
      <c r="EL16" s="335"/>
      <c r="EM16" s="335"/>
      <c r="EN16" s="335"/>
      <c r="EO16" s="335"/>
      <c r="EP16" s="335"/>
      <c r="EQ16" s="335"/>
      <c r="ER16" s="335"/>
      <c r="ES16" s="335"/>
      <c r="ET16" s="335"/>
      <c r="EU16" s="335"/>
      <c r="EV16" s="335"/>
      <c r="EW16" s="335"/>
      <c r="EX16" s="335"/>
      <c r="EY16" s="335"/>
      <c r="EZ16" s="335"/>
      <c r="FA16" s="335"/>
      <c r="FB16" s="335"/>
      <c r="FC16" s="335"/>
      <c r="FD16" s="335"/>
      <c r="FE16" s="335"/>
      <c r="FF16" s="335"/>
      <c r="FG16" s="335"/>
      <c r="FH16" s="335"/>
      <c r="FI16" s="335"/>
      <c r="FJ16" s="335"/>
      <c r="FK16" s="335"/>
      <c r="FL16" s="335"/>
      <c r="FM16" s="335"/>
      <c r="FN16" s="335"/>
      <c r="FO16" s="335"/>
      <c r="FP16" s="335"/>
      <c r="FQ16" s="335"/>
      <c r="FR16" s="335"/>
      <c r="FS16" s="335"/>
      <c r="FT16" s="335"/>
      <c r="FU16" s="335"/>
      <c r="FV16" s="335"/>
      <c r="FW16" s="335"/>
      <c r="FX16" s="335"/>
      <c r="FY16" s="335"/>
      <c r="FZ16" s="335"/>
      <c r="GA16" s="335"/>
      <c r="GB16" s="335"/>
      <c r="GC16" s="335"/>
      <c r="GD16" s="335"/>
      <c r="GE16" s="335"/>
      <c r="GF16" s="335"/>
      <c r="GG16" s="335"/>
      <c r="GH16" s="335"/>
      <c r="GI16" s="335"/>
      <c r="GJ16" s="335"/>
      <c r="GK16" s="335"/>
      <c r="GL16" s="335"/>
      <c r="GM16" s="335"/>
      <c r="GN16" s="335"/>
      <c r="GO16" s="335"/>
      <c r="GP16" s="335"/>
      <c r="GQ16" s="335"/>
      <c r="GR16" s="335"/>
      <c r="GS16" s="335"/>
      <c r="GT16" s="335"/>
      <c r="GU16" s="335"/>
      <c r="GV16" s="335"/>
      <c r="GW16" s="335"/>
      <c r="GX16" s="335"/>
      <c r="GY16" s="335"/>
      <c r="GZ16" s="335"/>
      <c r="HA16" s="335"/>
      <c r="HB16" s="335"/>
      <c r="HC16" s="335"/>
      <c r="HD16" s="335"/>
      <c r="HE16" s="335"/>
      <c r="HF16" s="335"/>
      <c r="HG16" s="335"/>
      <c r="HH16" s="335"/>
      <c r="HI16" s="335"/>
      <c r="HJ16" s="335"/>
      <c r="HK16" s="335"/>
      <c r="HL16" s="335"/>
      <c r="HM16" s="335"/>
      <c r="HN16" s="335"/>
      <c r="HO16" s="335"/>
      <c r="HP16" s="335"/>
      <c r="HQ16" s="335"/>
      <c r="HR16" s="335"/>
      <c r="HS16" s="335"/>
      <c r="HT16" s="335"/>
      <c r="HU16" s="335"/>
      <c r="HV16" s="335"/>
      <c r="HW16" s="335"/>
      <c r="HX16" s="335"/>
      <c r="HY16" s="335"/>
      <c r="HZ16" s="335"/>
      <c r="IA16" s="335"/>
      <c r="IB16" s="335"/>
      <c r="IC16" s="335"/>
      <c r="ID16" s="335"/>
      <c r="IE16" s="335"/>
      <c r="IF16" s="335"/>
      <c r="IG16" s="335"/>
      <c r="IH16" s="335"/>
      <c r="II16" s="335"/>
      <c r="IJ16" s="335"/>
      <c r="IK16" s="335"/>
      <c r="IL16" s="335"/>
      <c r="IM16" s="335"/>
      <c r="IN16" s="335"/>
      <c r="IO16" s="335"/>
      <c r="IP16" s="335"/>
    </row>
    <row r="17" spans="1:250" s="340" customFormat="1">
      <c r="A17" s="355"/>
      <c r="B17" s="332"/>
      <c r="C17" s="333"/>
      <c r="D17" s="16"/>
      <c r="E17" s="68" t="s">
        <v>7</v>
      </c>
      <c r="F17" s="238"/>
      <c r="G17" s="258">
        <v>4</v>
      </c>
      <c r="H17" s="236"/>
      <c r="I17" s="237"/>
      <c r="J17" s="237"/>
      <c r="K17" s="68"/>
      <c r="L17" s="238"/>
      <c r="M17" s="239"/>
      <c r="N17" s="68"/>
      <c r="O17" s="238"/>
      <c r="P17" s="240"/>
      <c r="Q17" s="356"/>
      <c r="R17" s="356"/>
      <c r="S17" s="356"/>
      <c r="Y17" s="349"/>
      <c r="Z17" s="350"/>
      <c r="AA17" s="351"/>
      <c r="AB17" s="77"/>
      <c r="AC17" s="77"/>
      <c r="AD17" s="87"/>
      <c r="AE17" s="87"/>
      <c r="AF17" s="87"/>
      <c r="AG17" s="128"/>
      <c r="AH17" s="335"/>
      <c r="AI17" s="324"/>
      <c r="AJ17" s="232"/>
      <c r="AK17" s="128"/>
      <c r="AL17" s="87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  <c r="FT17" s="335"/>
      <c r="FU17" s="335"/>
      <c r="FV17" s="335"/>
      <c r="FW17" s="335"/>
      <c r="FX17" s="335"/>
      <c r="FY17" s="335"/>
      <c r="FZ17" s="335"/>
      <c r="GA17" s="335"/>
      <c r="GB17" s="335"/>
      <c r="GC17" s="335"/>
      <c r="GD17" s="335"/>
      <c r="GE17" s="335"/>
      <c r="GF17" s="335"/>
      <c r="GG17" s="335"/>
      <c r="GH17" s="335"/>
      <c r="GI17" s="335"/>
      <c r="GJ17" s="335"/>
      <c r="GK17" s="335"/>
      <c r="GL17" s="335"/>
      <c r="GM17" s="335"/>
      <c r="GN17" s="335"/>
      <c r="GO17" s="335"/>
      <c r="GP17" s="335"/>
      <c r="GQ17" s="335"/>
      <c r="GR17" s="335"/>
      <c r="GS17" s="335"/>
      <c r="GT17" s="335"/>
      <c r="GU17" s="335"/>
      <c r="GV17" s="335"/>
      <c r="GW17" s="335"/>
      <c r="GX17" s="335"/>
      <c r="GY17" s="335"/>
      <c r="GZ17" s="335"/>
      <c r="HA17" s="335"/>
      <c r="HB17" s="335"/>
      <c r="HC17" s="335"/>
      <c r="HD17" s="335"/>
      <c r="HE17" s="335"/>
      <c r="HF17" s="335"/>
      <c r="HG17" s="335"/>
      <c r="HH17" s="335"/>
      <c r="HI17" s="335"/>
      <c r="HJ17" s="335"/>
      <c r="HK17" s="335"/>
      <c r="HL17" s="335"/>
      <c r="HM17" s="335"/>
      <c r="HN17" s="335"/>
      <c r="HO17" s="335"/>
      <c r="HP17" s="335"/>
      <c r="HQ17" s="335"/>
      <c r="HR17" s="335"/>
      <c r="HS17" s="335"/>
      <c r="HT17" s="335"/>
      <c r="HU17" s="335"/>
      <c r="HV17" s="335"/>
      <c r="HW17" s="335"/>
      <c r="HX17" s="335"/>
      <c r="HY17" s="335"/>
      <c r="HZ17" s="335"/>
      <c r="IA17" s="335"/>
      <c r="IB17" s="335"/>
      <c r="IC17" s="335"/>
      <c r="ID17" s="335"/>
      <c r="IE17" s="335"/>
      <c r="IF17" s="335"/>
      <c r="IG17" s="335"/>
      <c r="IH17" s="335"/>
      <c r="II17" s="335"/>
      <c r="IJ17" s="335"/>
      <c r="IK17" s="335"/>
      <c r="IL17" s="335"/>
      <c r="IM17" s="335"/>
      <c r="IN17" s="335"/>
      <c r="IO17" s="335"/>
      <c r="IP17" s="335"/>
    </row>
    <row r="18" spans="1:250" s="340" customFormat="1">
      <c r="A18" s="352" t="s">
        <v>3</v>
      </c>
      <c r="B18" s="51" t="s">
        <v>136</v>
      </c>
      <c r="C18" s="41"/>
      <c r="D18" s="334">
        <v>708</v>
      </c>
      <c r="E18" s="72">
        <v>-6</v>
      </c>
      <c r="F18" s="260">
        <v>9</v>
      </c>
      <c r="G18" s="243">
        <v>9</v>
      </c>
      <c r="H18" s="249"/>
      <c r="I18" s="250"/>
      <c r="J18" s="250"/>
      <c r="K18" s="251"/>
      <c r="L18" s="252"/>
      <c r="M18" s="252"/>
      <c r="N18" s="251"/>
      <c r="O18" s="252"/>
      <c r="P18" s="253"/>
      <c r="Q18" s="348"/>
      <c r="R18" s="348"/>
      <c r="S18" s="348"/>
      <c r="Y18" s="347"/>
      <c r="Z18" s="353"/>
      <c r="AA18" s="354"/>
      <c r="AB18" s="86"/>
      <c r="AC18" s="86"/>
      <c r="AD18" s="87"/>
      <c r="AE18" s="87"/>
      <c r="AF18" s="87"/>
      <c r="AG18" s="128"/>
      <c r="AH18" s="335"/>
      <c r="AI18" s="323" t="s">
        <v>10</v>
      </c>
      <c r="AJ18" s="143" t="e">
        <f>#REF!</f>
        <v>#REF!</v>
      </c>
      <c r="AK18" s="276" t="e">
        <f>#REF!</f>
        <v>#REF!</v>
      </c>
      <c r="AL18" s="103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  <c r="FT18" s="335"/>
      <c r="FU18" s="335"/>
      <c r="FV18" s="335"/>
      <c r="FW18" s="335"/>
      <c r="FX18" s="335"/>
      <c r="FY18" s="335"/>
      <c r="FZ18" s="335"/>
      <c r="GA18" s="335"/>
      <c r="GB18" s="335"/>
      <c r="GC18" s="335"/>
      <c r="GD18" s="335"/>
      <c r="GE18" s="335"/>
      <c r="GF18" s="335"/>
      <c r="GG18" s="335"/>
      <c r="GH18" s="335"/>
      <c r="GI18" s="335"/>
      <c r="GJ18" s="335"/>
      <c r="GK18" s="335"/>
      <c r="GL18" s="335"/>
      <c r="GM18" s="335"/>
      <c r="GN18" s="335"/>
      <c r="GO18" s="335"/>
      <c r="GP18" s="335"/>
      <c r="GQ18" s="335"/>
      <c r="GR18" s="335"/>
      <c r="GS18" s="335"/>
      <c r="GT18" s="335"/>
      <c r="GU18" s="335"/>
      <c r="GV18" s="335"/>
      <c r="GW18" s="335"/>
      <c r="GX18" s="335"/>
      <c r="GY18" s="335"/>
      <c r="GZ18" s="335"/>
      <c r="HA18" s="335"/>
      <c r="HB18" s="335"/>
      <c r="HC18" s="335"/>
      <c r="HD18" s="335"/>
      <c r="HE18" s="335"/>
      <c r="HF18" s="335"/>
      <c r="HG18" s="335"/>
      <c r="HH18" s="335"/>
      <c r="HI18" s="335"/>
      <c r="HJ18" s="335"/>
      <c r="HK18" s="335"/>
      <c r="HL18" s="335"/>
      <c r="HM18" s="335"/>
      <c r="HN18" s="335"/>
      <c r="HO18" s="335"/>
      <c r="HP18" s="335"/>
      <c r="HQ18" s="335"/>
      <c r="HR18" s="335"/>
      <c r="HS18" s="335"/>
      <c r="HT18" s="335"/>
      <c r="HU18" s="335"/>
      <c r="HV18" s="335"/>
      <c r="HW18" s="335"/>
      <c r="HX18" s="335"/>
      <c r="HY18" s="335"/>
      <c r="HZ18" s="335"/>
      <c r="IA18" s="335"/>
      <c r="IB18" s="335"/>
      <c r="IC18" s="335"/>
      <c r="ID18" s="335"/>
      <c r="IE18" s="335"/>
      <c r="IF18" s="335"/>
      <c r="IG18" s="335"/>
      <c r="IH18" s="335"/>
      <c r="II18" s="335"/>
      <c r="IJ18" s="335"/>
      <c r="IK18" s="335"/>
      <c r="IL18" s="335"/>
      <c r="IM18" s="335"/>
      <c r="IN18" s="335"/>
      <c r="IO18" s="335"/>
      <c r="IP18" s="335"/>
    </row>
    <row r="19" spans="1:250" s="340" customFormat="1">
      <c r="A19" s="355"/>
      <c r="B19" s="332"/>
      <c r="C19" s="333"/>
      <c r="D19" s="16"/>
      <c r="E19" s="68"/>
      <c r="F19" s="238"/>
      <c r="G19" s="258"/>
      <c r="H19" s="68"/>
      <c r="I19" s="238"/>
      <c r="J19" s="258"/>
      <c r="K19" s="236"/>
      <c r="L19" s="237"/>
      <c r="M19" s="237"/>
      <c r="N19" s="68"/>
      <c r="O19" s="238"/>
      <c r="P19" s="240"/>
      <c r="Y19" s="358"/>
      <c r="Z19" s="350"/>
      <c r="AA19" s="351"/>
      <c r="AB19" s="77"/>
      <c r="AC19" s="77"/>
      <c r="AD19" s="87"/>
      <c r="AE19" s="87"/>
      <c r="AF19" s="87"/>
      <c r="AG19" s="128"/>
      <c r="AH19" s="335"/>
      <c r="AI19" s="324"/>
      <c r="AJ19" s="232"/>
      <c r="AK19" s="128"/>
      <c r="AL19" s="126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5"/>
      <c r="DJ19" s="335"/>
      <c r="DK19" s="335"/>
      <c r="DL19" s="335"/>
      <c r="DM19" s="335"/>
      <c r="DN19" s="335"/>
      <c r="DO19" s="335"/>
      <c r="DP19" s="335"/>
      <c r="DQ19" s="335"/>
      <c r="DR19" s="335"/>
      <c r="DS19" s="335"/>
      <c r="DT19" s="335"/>
      <c r="DU19" s="335"/>
      <c r="DV19" s="335"/>
      <c r="DW19" s="335"/>
      <c r="DX19" s="335"/>
      <c r="DY19" s="335"/>
      <c r="DZ19" s="335"/>
      <c r="EA19" s="335"/>
      <c r="EB19" s="335"/>
      <c r="EC19" s="335"/>
      <c r="ED19" s="335"/>
      <c r="EE19" s="335"/>
      <c r="EF19" s="335"/>
      <c r="EG19" s="335"/>
      <c r="EH19" s="335"/>
      <c r="EI19" s="335"/>
      <c r="EJ19" s="335"/>
      <c r="EK19" s="335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5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335"/>
      <c r="FL19" s="335"/>
      <c r="FM19" s="335"/>
      <c r="FN19" s="335"/>
      <c r="FO19" s="335"/>
      <c r="FP19" s="335"/>
      <c r="FQ19" s="335"/>
      <c r="FR19" s="335"/>
      <c r="FS19" s="335"/>
      <c r="FT19" s="335"/>
      <c r="FU19" s="335"/>
      <c r="FV19" s="335"/>
      <c r="FW19" s="335"/>
      <c r="FX19" s="335"/>
      <c r="FY19" s="335"/>
      <c r="FZ19" s="335"/>
      <c r="GA19" s="335"/>
      <c r="GB19" s="335"/>
      <c r="GC19" s="335"/>
      <c r="GD19" s="335"/>
      <c r="GE19" s="335"/>
      <c r="GF19" s="335"/>
      <c r="GG19" s="335"/>
      <c r="GH19" s="335"/>
      <c r="GI19" s="335"/>
      <c r="GJ19" s="335"/>
      <c r="GK19" s="335"/>
      <c r="GL19" s="335"/>
      <c r="GM19" s="335"/>
      <c r="GN19" s="335"/>
      <c r="GO19" s="335"/>
      <c r="GP19" s="335"/>
      <c r="GQ19" s="335"/>
      <c r="GR19" s="335"/>
      <c r="GS19" s="335"/>
      <c r="GT19" s="335"/>
      <c r="GU19" s="335"/>
      <c r="GV19" s="335"/>
      <c r="GW19" s="335"/>
      <c r="GX19" s="335"/>
      <c r="GY19" s="335"/>
      <c r="GZ19" s="335"/>
      <c r="HA19" s="335"/>
      <c r="HB19" s="335"/>
      <c r="HC19" s="335"/>
      <c r="HD19" s="335"/>
      <c r="HE19" s="335"/>
      <c r="HF19" s="335"/>
      <c r="HG19" s="335"/>
      <c r="HH19" s="335"/>
      <c r="HI19" s="335"/>
      <c r="HJ19" s="335"/>
      <c r="HK19" s="335"/>
      <c r="HL19" s="335"/>
      <c r="HM19" s="335"/>
      <c r="HN19" s="335"/>
      <c r="HO19" s="335"/>
      <c r="HP19" s="335"/>
      <c r="HQ19" s="335"/>
      <c r="HR19" s="335"/>
      <c r="HS19" s="335"/>
      <c r="HT19" s="335"/>
      <c r="HU19" s="335"/>
      <c r="HV19" s="335"/>
      <c r="HW19" s="335"/>
      <c r="HX19" s="335"/>
      <c r="HY19" s="335"/>
      <c r="HZ19" s="335"/>
      <c r="IA19" s="335"/>
      <c r="IB19" s="335"/>
      <c r="IC19" s="335"/>
      <c r="ID19" s="335"/>
      <c r="IE19" s="335"/>
      <c r="IF19" s="335"/>
      <c r="IG19" s="335"/>
      <c r="IH19" s="335"/>
      <c r="II19" s="335"/>
      <c r="IJ19" s="335"/>
      <c r="IK19" s="335"/>
      <c r="IL19" s="335"/>
      <c r="IM19" s="335"/>
      <c r="IN19" s="335"/>
      <c r="IO19" s="335"/>
      <c r="IP19" s="335"/>
    </row>
    <row r="20" spans="1:250" s="340" customFormat="1">
      <c r="A20" s="352" t="s">
        <v>4</v>
      </c>
      <c r="B20" s="51" t="s">
        <v>137</v>
      </c>
      <c r="C20" s="41"/>
      <c r="D20" s="334">
        <v>300</v>
      </c>
      <c r="E20" s="72"/>
      <c r="F20" s="260"/>
      <c r="G20" s="243"/>
      <c r="H20" s="72"/>
      <c r="I20" s="260"/>
      <c r="J20" s="243"/>
      <c r="K20" s="249"/>
      <c r="L20" s="250"/>
      <c r="M20" s="250"/>
      <c r="N20" s="251"/>
      <c r="O20" s="252"/>
      <c r="P20" s="253"/>
      <c r="Y20" s="359"/>
      <c r="Z20" s="353"/>
      <c r="AA20" s="354"/>
      <c r="AB20" s="86"/>
      <c r="AC20" s="86"/>
      <c r="AD20" s="87"/>
      <c r="AE20" s="87"/>
      <c r="AF20" s="87"/>
      <c r="AG20" s="128"/>
      <c r="AH20" s="335"/>
      <c r="AI20" s="357">
        <v>3</v>
      </c>
      <c r="AJ20" s="143">
        <f>AE$52</f>
        <v>0</v>
      </c>
      <c r="AK20" s="276">
        <f>AG$52</f>
        <v>0</v>
      </c>
      <c r="AL20" s="12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5"/>
      <c r="DL20" s="335"/>
      <c r="DM20" s="335"/>
      <c r="DN20" s="335"/>
      <c r="DO20" s="335"/>
      <c r="DP20" s="335"/>
      <c r="DQ20" s="335"/>
      <c r="DR20" s="335"/>
      <c r="DS20" s="335"/>
      <c r="DT20" s="335"/>
      <c r="DU20" s="335"/>
      <c r="DV20" s="335"/>
      <c r="DW20" s="335"/>
      <c r="DX20" s="335"/>
      <c r="DY20" s="335"/>
      <c r="DZ20" s="335"/>
      <c r="EA20" s="335"/>
      <c r="EB20" s="335"/>
      <c r="EC20" s="335"/>
      <c r="ED20" s="335"/>
      <c r="EE20" s="335"/>
      <c r="EF20" s="335"/>
      <c r="EG20" s="335"/>
      <c r="EH20" s="335"/>
      <c r="EI20" s="335"/>
      <c r="EJ20" s="335"/>
      <c r="EK20" s="335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5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335"/>
      <c r="FN20" s="335"/>
      <c r="FO20" s="335"/>
      <c r="FP20" s="335"/>
      <c r="FQ20" s="335"/>
      <c r="FR20" s="335"/>
      <c r="FS20" s="335"/>
      <c r="FT20" s="335"/>
      <c r="FU20" s="335"/>
      <c r="FV20" s="335"/>
      <c r="FW20" s="335"/>
      <c r="FX20" s="335"/>
      <c r="FY20" s="335"/>
      <c r="FZ20" s="335"/>
      <c r="GA20" s="335"/>
      <c r="GB20" s="335"/>
      <c r="GC20" s="335"/>
      <c r="GD20" s="335"/>
      <c r="GE20" s="335"/>
      <c r="GF20" s="335"/>
      <c r="GG20" s="335"/>
      <c r="GH20" s="335"/>
      <c r="GI20" s="335"/>
      <c r="GJ20" s="335"/>
      <c r="GK20" s="335"/>
      <c r="GL20" s="335"/>
      <c r="GM20" s="335"/>
      <c r="GN20" s="335"/>
      <c r="GO20" s="335"/>
      <c r="GP20" s="335"/>
      <c r="GQ20" s="335"/>
      <c r="GR20" s="335"/>
      <c r="GS20" s="335"/>
      <c r="GT20" s="335"/>
      <c r="GU20" s="335"/>
      <c r="GV20" s="335"/>
      <c r="GW20" s="335"/>
      <c r="GX20" s="335"/>
      <c r="GY20" s="335"/>
      <c r="GZ20" s="335"/>
      <c r="HA20" s="335"/>
      <c r="HB20" s="335"/>
      <c r="HC20" s="335"/>
      <c r="HD20" s="335"/>
      <c r="HE20" s="335"/>
      <c r="HF20" s="335"/>
      <c r="HG20" s="335"/>
      <c r="HH20" s="335"/>
      <c r="HI20" s="335"/>
      <c r="HJ20" s="335"/>
      <c r="HK20" s="335"/>
      <c r="HL20" s="335"/>
      <c r="HM20" s="335"/>
      <c r="HN20" s="335"/>
      <c r="HO20" s="335"/>
      <c r="HP20" s="335"/>
      <c r="HQ20" s="335"/>
      <c r="HR20" s="335"/>
      <c r="HS20" s="335"/>
      <c r="HT20" s="335"/>
      <c r="HU20" s="335"/>
      <c r="HV20" s="335"/>
      <c r="HW20" s="335"/>
      <c r="HX20" s="335"/>
      <c r="HY20" s="335"/>
      <c r="HZ20" s="335"/>
      <c r="IA20" s="335"/>
      <c r="IB20" s="335"/>
      <c r="IC20" s="335"/>
      <c r="ID20" s="335"/>
      <c r="IE20" s="335"/>
      <c r="IF20" s="335"/>
      <c r="IG20" s="335"/>
      <c r="IH20" s="335"/>
      <c r="II20" s="335"/>
      <c r="IJ20" s="335"/>
      <c r="IK20" s="335"/>
      <c r="IL20" s="335"/>
      <c r="IM20" s="335"/>
      <c r="IN20" s="335"/>
      <c r="IO20" s="335"/>
      <c r="IP20" s="335"/>
    </row>
    <row r="21" spans="1:250" s="340" customFormat="1">
      <c r="A21" s="355"/>
      <c r="B21" s="332"/>
      <c r="C21" s="333"/>
      <c r="D21" s="16"/>
      <c r="E21" s="68"/>
      <c r="F21" s="238"/>
      <c r="G21" s="261"/>
      <c r="H21" s="68"/>
      <c r="I21" s="238"/>
      <c r="J21" s="258"/>
      <c r="K21" s="68"/>
      <c r="L21" s="238"/>
      <c r="M21" s="258"/>
      <c r="N21" s="236"/>
      <c r="O21" s="237"/>
      <c r="P21" s="262"/>
      <c r="Y21" s="358"/>
      <c r="Z21" s="350"/>
      <c r="AA21" s="351"/>
      <c r="AB21" s="77"/>
      <c r="AC21" s="77"/>
      <c r="AD21" s="87"/>
      <c r="AE21" s="87"/>
      <c r="AF21" s="87"/>
      <c r="AG21" s="128"/>
      <c r="AH21" s="335"/>
      <c r="AI21" s="324"/>
      <c r="AJ21" s="87"/>
      <c r="AK21" s="128"/>
      <c r="AL21" s="87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5"/>
      <c r="DJ21" s="335"/>
      <c r="DK21" s="335"/>
      <c r="DL21" s="335"/>
      <c r="DM21" s="335"/>
      <c r="DN21" s="335"/>
      <c r="DO21" s="335"/>
      <c r="DP21" s="335"/>
      <c r="DQ21" s="335"/>
      <c r="DR21" s="335"/>
      <c r="DS21" s="335"/>
      <c r="DT21" s="335"/>
      <c r="DU21" s="335"/>
      <c r="DV21" s="335"/>
      <c r="DW21" s="335"/>
      <c r="DX21" s="335"/>
      <c r="DY21" s="335"/>
      <c r="DZ21" s="335"/>
      <c r="EA21" s="335"/>
      <c r="EB21" s="335"/>
      <c r="EC21" s="335"/>
      <c r="ED21" s="335"/>
      <c r="EE21" s="335"/>
      <c r="EF21" s="335"/>
      <c r="EG21" s="335"/>
      <c r="EH21" s="335"/>
      <c r="EI21" s="335"/>
      <c r="EJ21" s="335"/>
      <c r="EK21" s="335"/>
      <c r="EL21" s="335"/>
      <c r="EM21" s="335"/>
      <c r="EN21" s="335"/>
      <c r="EO21" s="335"/>
      <c r="EP21" s="335"/>
      <c r="EQ21" s="335"/>
      <c r="ER21" s="335"/>
      <c r="ES21" s="335"/>
      <c r="ET21" s="335"/>
      <c r="EU21" s="335"/>
      <c r="EV21" s="335"/>
      <c r="EW21" s="335"/>
      <c r="EX21" s="335"/>
      <c r="EY21" s="335"/>
      <c r="EZ21" s="335"/>
      <c r="FA21" s="335"/>
      <c r="FB21" s="335"/>
      <c r="FC21" s="335"/>
      <c r="FD21" s="335"/>
      <c r="FE21" s="335"/>
      <c r="FF21" s="335"/>
      <c r="FG21" s="335"/>
      <c r="FH21" s="335"/>
      <c r="FI21" s="335"/>
      <c r="FJ21" s="335"/>
      <c r="FK21" s="335"/>
      <c r="FL21" s="335"/>
      <c r="FM21" s="335"/>
      <c r="FN21" s="335"/>
      <c r="FO21" s="335"/>
      <c r="FP21" s="335"/>
      <c r="FQ21" s="335"/>
      <c r="FR21" s="335"/>
      <c r="FS21" s="335"/>
      <c r="FT21" s="335"/>
      <c r="FU21" s="335"/>
      <c r="FV21" s="335"/>
      <c r="FW21" s="335"/>
      <c r="FX21" s="335"/>
      <c r="FY21" s="335"/>
      <c r="FZ21" s="335"/>
      <c r="GA21" s="335"/>
      <c r="GB21" s="335"/>
      <c r="GC21" s="335"/>
      <c r="GD21" s="335"/>
      <c r="GE21" s="335"/>
      <c r="GF21" s="335"/>
      <c r="GG21" s="335"/>
      <c r="GH21" s="335"/>
      <c r="GI21" s="335"/>
      <c r="GJ21" s="335"/>
      <c r="GK21" s="335"/>
      <c r="GL21" s="335"/>
      <c r="GM21" s="335"/>
      <c r="GN21" s="335"/>
      <c r="GO21" s="335"/>
      <c r="GP21" s="335"/>
      <c r="GQ21" s="335"/>
      <c r="GR21" s="335"/>
      <c r="GS21" s="335"/>
      <c r="GT21" s="335"/>
      <c r="GU21" s="335"/>
      <c r="GV21" s="335"/>
      <c r="GW21" s="335"/>
      <c r="GX21" s="335"/>
      <c r="GY21" s="335"/>
      <c r="GZ21" s="335"/>
      <c r="HA21" s="335"/>
      <c r="HB21" s="335"/>
      <c r="HC21" s="335"/>
      <c r="HD21" s="335"/>
      <c r="HE21" s="335"/>
      <c r="HF21" s="335"/>
      <c r="HG21" s="335"/>
      <c r="HH21" s="335"/>
      <c r="HI21" s="335"/>
      <c r="HJ21" s="335"/>
      <c r="HK21" s="335"/>
      <c r="HL21" s="335"/>
      <c r="HM21" s="335"/>
      <c r="HN21" s="335"/>
      <c r="HO21" s="335"/>
      <c r="HP21" s="335"/>
      <c r="HQ21" s="335"/>
      <c r="HR21" s="335"/>
      <c r="HS21" s="335"/>
      <c r="HT21" s="335"/>
      <c r="HU21" s="335"/>
      <c r="HV21" s="335"/>
      <c r="HW21" s="335"/>
      <c r="HX21" s="335"/>
      <c r="HY21" s="335"/>
      <c r="HZ21" s="335"/>
      <c r="IA21" s="335"/>
      <c r="IB21" s="335"/>
      <c r="IC21" s="335"/>
      <c r="ID21" s="335"/>
      <c r="IE21" s="335"/>
      <c r="IF21" s="335"/>
      <c r="IG21" s="335"/>
      <c r="IH21" s="335"/>
      <c r="II21" s="335"/>
      <c r="IJ21" s="335"/>
      <c r="IK21" s="335"/>
      <c r="IL21" s="335"/>
      <c r="IM21" s="335"/>
      <c r="IN21" s="335"/>
      <c r="IO21" s="335"/>
      <c r="IP21" s="335"/>
    </row>
    <row r="22" spans="1:250" s="340" customFormat="1">
      <c r="A22" s="352" t="s">
        <v>5</v>
      </c>
      <c r="B22" s="51"/>
      <c r="C22" s="41"/>
      <c r="D22" s="334"/>
      <c r="E22" s="266"/>
      <c r="F22" s="267"/>
      <c r="G22" s="268"/>
      <c r="H22" s="325"/>
      <c r="I22" s="267"/>
      <c r="J22" s="109"/>
      <c r="K22" s="325"/>
      <c r="L22" s="267"/>
      <c r="M22" s="109"/>
      <c r="N22" s="249"/>
      <c r="O22" s="250"/>
      <c r="P22" s="269"/>
      <c r="Y22" s="359"/>
      <c r="Z22" s="353"/>
      <c r="AA22" s="354"/>
      <c r="AB22" s="86"/>
      <c r="AC22" s="86"/>
      <c r="AD22" s="87"/>
      <c r="AE22" s="87"/>
      <c r="AF22" s="87"/>
      <c r="AG22" s="128"/>
      <c r="AH22" s="335"/>
      <c r="AI22" s="357">
        <v>3</v>
      </c>
      <c r="AJ22" s="143" t="str">
        <f>AE$39</f>
        <v>Drake, Brandon</v>
      </c>
      <c r="AK22" s="276" t="str">
        <f>AG$39</f>
        <v>UR</v>
      </c>
      <c r="AL22" s="103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  <c r="CC22" s="335"/>
      <c r="CD22" s="335"/>
      <c r="CE22" s="335"/>
      <c r="CF22" s="335"/>
      <c r="CG22" s="335"/>
      <c r="CH22" s="335"/>
      <c r="CI22" s="335"/>
      <c r="CJ22" s="335"/>
      <c r="CK22" s="335"/>
      <c r="CL22" s="335"/>
      <c r="CM22" s="335"/>
      <c r="CN22" s="335"/>
      <c r="CO22" s="335"/>
      <c r="CP22" s="335"/>
      <c r="CQ22" s="335"/>
      <c r="CR22" s="335"/>
      <c r="CS22" s="335"/>
      <c r="CT22" s="335"/>
      <c r="CU22" s="335"/>
      <c r="CV22" s="335"/>
      <c r="CW22" s="335"/>
      <c r="CX22" s="335"/>
      <c r="CY22" s="335"/>
      <c r="CZ22" s="335"/>
      <c r="DA22" s="335"/>
      <c r="DB22" s="335"/>
      <c r="DC22" s="335"/>
      <c r="DD22" s="335"/>
      <c r="DE22" s="335"/>
      <c r="DF22" s="335"/>
      <c r="DG22" s="335"/>
      <c r="DH22" s="335"/>
      <c r="DI22" s="335"/>
      <c r="DJ22" s="335"/>
      <c r="DK22" s="335"/>
      <c r="DL22" s="335"/>
      <c r="DM22" s="335"/>
      <c r="DN22" s="335"/>
      <c r="DO22" s="335"/>
      <c r="DP22" s="335"/>
      <c r="DQ22" s="335"/>
      <c r="DR22" s="335"/>
      <c r="DS22" s="335"/>
      <c r="DT22" s="335"/>
      <c r="DU22" s="335"/>
      <c r="DV22" s="335"/>
      <c r="DW22" s="335"/>
      <c r="DX22" s="335"/>
      <c r="DY22" s="335"/>
      <c r="DZ22" s="335"/>
      <c r="EA22" s="335"/>
      <c r="EB22" s="335"/>
      <c r="EC22" s="335"/>
      <c r="ED22" s="335"/>
      <c r="EE22" s="335"/>
      <c r="EF22" s="335"/>
      <c r="EG22" s="335"/>
      <c r="EH22" s="335"/>
      <c r="EI22" s="335"/>
      <c r="EJ22" s="335"/>
      <c r="EK22" s="335"/>
      <c r="EL22" s="335"/>
      <c r="EM22" s="335"/>
      <c r="EN22" s="335"/>
      <c r="EO22" s="335"/>
      <c r="EP22" s="335"/>
      <c r="EQ22" s="335"/>
      <c r="ER22" s="335"/>
      <c r="ES22" s="335"/>
      <c r="ET22" s="335"/>
      <c r="EU22" s="335"/>
      <c r="EV22" s="335"/>
      <c r="EW22" s="335"/>
      <c r="EX22" s="335"/>
      <c r="EY22" s="335"/>
      <c r="EZ22" s="335"/>
      <c r="FA22" s="335"/>
      <c r="FB22" s="335"/>
      <c r="FC22" s="335"/>
      <c r="FD22" s="335"/>
      <c r="FE22" s="335"/>
      <c r="FF22" s="335"/>
      <c r="FG22" s="335"/>
      <c r="FH22" s="335"/>
      <c r="FI22" s="335"/>
      <c r="FJ22" s="335"/>
      <c r="FK22" s="335"/>
      <c r="FL22" s="335"/>
      <c r="FM22" s="335"/>
      <c r="FN22" s="335"/>
      <c r="FO22" s="335"/>
      <c r="FP22" s="335"/>
      <c r="FQ22" s="335"/>
      <c r="FR22" s="335"/>
      <c r="FS22" s="335"/>
      <c r="FT22" s="335"/>
      <c r="FU22" s="335"/>
      <c r="FV22" s="335"/>
      <c r="FW22" s="335"/>
      <c r="FX22" s="335"/>
      <c r="FY22" s="335"/>
      <c r="FZ22" s="335"/>
      <c r="GA22" s="335"/>
      <c r="GB22" s="335"/>
      <c r="GC22" s="335"/>
      <c r="GD22" s="335"/>
      <c r="GE22" s="335"/>
      <c r="GF22" s="335"/>
      <c r="GG22" s="335"/>
      <c r="GH22" s="335"/>
      <c r="GI22" s="335"/>
      <c r="GJ22" s="335"/>
      <c r="GK22" s="335"/>
      <c r="GL22" s="335"/>
      <c r="GM22" s="335"/>
      <c r="GN22" s="335"/>
      <c r="GO22" s="335"/>
      <c r="GP22" s="335"/>
      <c r="GQ22" s="335"/>
      <c r="GR22" s="335"/>
      <c r="GS22" s="335"/>
      <c r="GT22" s="335"/>
      <c r="GU22" s="335"/>
      <c r="GV22" s="335"/>
      <c r="GW22" s="335"/>
      <c r="GX22" s="335"/>
      <c r="GY22" s="335"/>
      <c r="GZ22" s="335"/>
      <c r="HA22" s="335"/>
      <c r="HB22" s="335"/>
      <c r="HC22" s="335"/>
      <c r="HD22" s="335"/>
      <c r="HE22" s="335"/>
      <c r="HF22" s="335"/>
      <c r="HG22" s="335"/>
      <c r="HH22" s="335"/>
      <c r="HI22" s="335"/>
      <c r="HJ22" s="335"/>
      <c r="HK22" s="335"/>
      <c r="HL22" s="335"/>
      <c r="HM22" s="335"/>
      <c r="HN22" s="335"/>
      <c r="HO22" s="335"/>
      <c r="HP22" s="335"/>
      <c r="HQ22" s="335"/>
      <c r="HR22" s="335"/>
      <c r="HS22" s="335"/>
      <c r="HT22" s="335"/>
      <c r="HU22" s="335"/>
      <c r="HV22" s="335"/>
      <c r="HW22" s="335"/>
      <c r="HX22" s="335"/>
      <c r="HY22" s="335"/>
      <c r="HZ22" s="335"/>
      <c r="IA22" s="335"/>
      <c r="IB22" s="335"/>
      <c r="IC22" s="335"/>
      <c r="ID22" s="335"/>
      <c r="IE22" s="335"/>
      <c r="IF22" s="335"/>
      <c r="IG22" s="335"/>
      <c r="IH22" s="335"/>
      <c r="II22" s="335"/>
      <c r="IJ22" s="335"/>
      <c r="IK22" s="335"/>
      <c r="IL22" s="335"/>
      <c r="IM22" s="335"/>
      <c r="IN22" s="335"/>
      <c r="IO22" s="335"/>
      <c r="IP22" s="335"/>
    </row>
    <row r="23" spans="1:250" s="340" customFormat="1">
      <c r="A23" s="335"/>
      <c r="B23" s="335"/>
      <c r="C23" s="335"/>
      <c r="D23" s="342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X23" s="360"/>
      <c r="Y23" s="335"/>
      <c r="Z23" s="335"/>
      <c r="AA23" s="335"/>
      <c r="AB23" s="335"/>
      <c r="AC23" s="339"/>
      <c r="AD23" s="339"/>
      <c r="AG23" s="341"/>
      <c r="AH23" s="335"/>
      <c r="AI23" s="324"/>
      <c r="AJ23" s="232"/>
      <c r="AK23" s="128"/>
      <c r="AL23" s="126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5"/>
      <c r="DJ23" s="335"/>
      <c r="DK23" s="335"/>
      <c r="DL23" s="335"/>
      <c r="DM23" s="335"/>
      <c r="DN23" s="335"/>
      <c r="DO23" s="335"/>
      <c r="DP23" s="335"/>
      <c r="DQ23" s="335"/>
      <c r="DR23" s="335"/>
      <c r="DS23" s="335"/>
      <c r="DT23" s="335"/>
      <c r="DU23" s="335"/>
      <c r="DV23" s="335"/>
      <c r="DW23" s="335"/>
      <c r="DX23" s="335"/>
      <c r="DY23" s="335"/>
      <c r="DZ23" s="335"/>
      <c r="EA23" s="335"/>
      <c r="EB23" s="335"/>
      <c r="EC23" s="335"/>
      <c r="ED23" s="335"/>
      <c r="EE23" s="335"/>
      <c r="EF23" s="335"/>
      <c r="EG23" s="335"/>
      <c r="EH23" s="335"/>
      <c r="EI23" s="335"/>
      <c r="EJ23" s="335"/>
      <c r="EK23" s="335"/>
      <c r="EL23" s="335"/>
      <c r="EM23" s="335"/>
      <c r="EN23" s="335"/>
      <c r="EO23" s="335"/>
      <c r="EP23" s="335"/>
      <c r="EQ23" s="335"/>
      <c r="ER23" s="335"/>
      <c r="ES23" s="335"/>
      <c r="ET23" s="335"/>
      <c r="EU23" s="335"/>
      <c r="EV23" s="335"/>
      <c r="EW23" s="335"/>
      <c r="EX23" s="335"/>
      <c r="EY23" s="335"/>
      <c r="EZ23" s="335"/>
      <c r="FA23" s="335"/>
      <c r="FB23" s="335"/>
      <c r="FC23" s="335"/>
      <c r="FD23" s="335"/>
      <c r="FE23" s="335"/>
      <c r="FF23" s="335"/>
      <c r="FG23" s="335"/>
      <c r="FH23" s="335"/>
      <c r="FI23" s="335"/>
      <c r="FJ23" s="335"/>
      <c r="FK23" s="335"/>
      <c r="FL23" s="335"/>
      <c r="FM23" s="335"/>
      <c r="FN23" s="335"/>
      <c r="FO23" s="335"/>
      <c r="FP23" s="335"/>
      <c r="FQ23" s="335"/>
      <c r="FR23" s="335"/>
      <c r="FS23" s="335"/>
      <c r="FT23" s="335"/>
      <c r="FU23" s="335"/>
      <c r="FV23" s="335"/>
      <c r="FW23" s="335"/>
      <c r="FX23" s="335"/>
      <c r="FY23" s="335"/>
      <c r="FZ23" s="335"/>
      <c r="GA23" s="335"/>
      <c r="GB23" s="335"/>
      <c r="GC23" s="335"/>
      <c r="GD23" s="335"/>
      <c r="GE23" s="335"/>
      <c r="GF23" s="335"/>
      <c r="GG23" s="335"/>
      <c r="GH23" s="335"/>
      <c r="GI23" s="335"/>
      <c r="GJ23" s="335"/>
      <c r="GK23" s="335"/>
      <c r="GL23" s="335"/>
      <c r="GM23" s="335"/>
      <c r="GN23" s="335"/>
      <c r="GO23" s="335"/>
      <c r="GP23" s="335"/>
      <c r="GQ23" s="335"/>
      <c r="GR23" s="335"/>
      <c r="GS23" s="335"/>
      <c r="GT23" s="335"/>
      <c r="GU23" s="335"/>
      <c r="GV23" s="335"/>
      <c r="GW23" s="335"/>
      <c r="GX23" s="335"/>
      <c r="GY23" s="335"/>
      <c r="GZ23" s="335"/>
      <c r="HA23" s="335"/>
      <c r="HB23" s="335"/>
      <c r="HC23" s="335"/>
      <c r="HD23" s="335"/>
      <c r="HE23" s="335"/>
      <c r="HF23" s="335"/>
      <c r="HG23" s="335"/>
      <c r="HH23" s="335"/>
      <c r="HI23" s="335"/>
      <c r="HJ23" s="335"/>
      <c r="HK23" s="335"/>
      <c r="HL23" s="335"/>
      <c r="HM23" s="335"/>
      <c r="HN23" s="335"/>
      <c r="HO23" s="335"/>
      <c r="HP23" s="335"/>
      <c r="HQ23" s="335"/>
      <c r="HR23" s="335"/>
      <c r="HS23" s="335"/>
      <c r="HT23" s="335"/>
      <c r="HU23" s="335"/>
      <c r="HV23" s="335"/>
      <c r="HW23" s="335"/>
      <c r="HX23" s="335"/>
      <c r="HY23" s="335"/>
      <c r="HZ23" s="335"/>
      <c r="IA23" s="335"/>
      <c r="IB23" s="335"/>
      <c r="IC23" s="335"/>
      <c r="ID23" s="335"/>
      <c r="IE23" s="335"/>
      <c r="IF23" s="335"/>
      <c r="IG23" s="335"/>
      <c r="IH23" s="335"/>
      <c r="II23" s="335"/>
      <c r="IJ23" s="335"/>
      <c r="IK23" s="335"/>
      <c r="IL23" s="335"/>
      <c r="IM23" s="335"/>
      <c r="IN23" s="335"/>
      <c r="IO23" s="335"/>
      <c r="IP23" s="335"/>
    </row>
    <row r="24" spans="1:250" s="340" customFormat="1">
      <c r="A24" s="335"/>
      <c r="B24" s="335"/>
      <c r="C24" s="335"/>
      <c r="D24" s="342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Y24" s="335"/>
      <c r="Z24" s="335"/>
      <c r="AA24" s="335"/>
      <c r="AB24" s="335"/>
      <c r="AC24" s="339"/>
      <c r="AD24" s="339"/>
      <c r="AG24" s="341"/>
      <c r="AH24" s="335"/>
      <c r="AI24" s="323" t="s">
        <v>10</v>
      </c>
      <c r="AJ24" s="143" t="e">
        <f>#REF!</f>
        <v>#REF!</v>
      </c>
      <c r="AK24" s="276" t="e">
        <f>#REF!</f>
        <v>#REF!</v>
      </c>
      <c r="AL24" s="12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335"/>
      <c r="DH24" s="335"/>
      <c r="DI24" s="335"/>
      <c r="DJ24" s="335"/>
      <c r="DK24" s="335"/>
      <c r="DL24" s="335"/>
      <c r="DM24" s="335"/>
      <c r="DN24" s="335"/>
      <c r="DO24" s="335"/>
      <c r="DP24" s="335"/>
      <c r="DQ24" s="335"/>
      <c r="DR24" s="335"/>
      <c r="DS24" s="335"/>
      <c r="DT24" s="335"/>
      <c r="DU24" s="335"/>
      <c r="DV24" s="335"/>
      <c r="DW24" s="335"/>
      <c r="DX24" s="335"/>
      <c r="DY24" s="335"/>
      <c r="DZ24" s="335"/>
      <c r="EA24" s="335"/>
      <c r="EB24" s="335"/>
      <c r="EC24" s="335"/>
      <c r="ED24" s="335"/>
      <c r="EE24" s="335"/>
      <c r="EF24" s="335"/>
      <c r="EG24" s="335"/>
      <c r="EH24" s="335"/>
      <c r="EI24" s="335"/>
      <c r="EJ24" s="335"/>
      <c r="EK24" s="335"/>
      <c r="EL24" s="335"/>
      <c r="EM24" s="335"/>
      <c r="EN24" s="335"/>
      <c r="EO24" s="335"/>
      <c r="EP24" s="335"/>
      <c r="EQ24" s="335"/>
      <c r="ER24" s="335"/>
      <c r="ES24" s="335"/>
      <c r="ET24" s="335"/>
      <c r="EU24" s="335"/>
      <c r="EV24" s="335"/>
      <c r="EW24" s="335"/>
      <c r="EX24" s="335"/>
      <c r="EY24" s="335"/>
      <c r="EZ24" s="335"/>
      <c r="FA24" s="335"/>
      <c r="FB24" s="335"/>
      <c r="FC24" s="335"/>
      <c r="FD24" s="335"/>
      <c r="FE24" s="335"/>
      <c r="FF24" s="335"/>
      <c r="FG24" s="335"/>
      <c r="FH24" s="335"/>
      <c r="FI24" s="335"/>
      <c r="FJ24" s="335"/>
      <c r="FK24" s="335"/>
      <c r="FL24" s="335"/>
      <c r="FM24" s="335"/>
      <c r="FN24" s="335"/>
      <c r="FO24" s="335"/>
      <c r="FP24" s="335"/>
      <c r="FQ24" s="335"/>
      <c r="FR24" s="335"/>
      <c r="FS24" s="335"/>
      <c r="FT24" s="335"/>
      <c r="FU24" s="335"/>
      <c r="FV24" s="335"/>
      <c r="FW24" s="335"/>
      <c r="FX24" s="335"/>
      <c r="FY24" s="335"/>
      <c r="FZ24" s="335"/>
      <c r="GA24" s="335"/>
      <c r="GB24" s="335"/>
      <c r="GC24" s="335"/>
      <c r="GD24" s="335"/>
      <c r="GE24" s="335"/>
      <c r="GF24" s="335"/>
      <c r="GG24" s="335"/>
      <c r="GH24" s="335"/>
      <c r="GI24" s="335"/>
      <c r="GJ24" s="335"/>
      <c r="GK24" s="335"/>
      <c r="GL24" s="335"/>
      <c r="GM24" s="335"/>
      <c r="GN24" s="335"/>
      <c r="GO24" s="335"/>
      <c r="GP24" s="335"/>
      <c r="GQ24" s="335"/>
      <c r="GR24" s="335"/>
      <c r="GS24" s="335"/>
      <c r="GT24" s="335"/>
      <c r="GU24" s="335"/>
      <c r="GV24" s="335"/>
      <c r="GW24" s="335"/>
      <c r="GX24" s="335"/>
      <c r="GY24" s="335"/>
      <c r="GZ24" s="335"/>
      <c r="HA24" s="335"/>
      <c r="HB24" s="335"/>
      <c r="HC24" s="335"/>
      <c r="HD24" s="335"/>
      <c r="HE24" s="335"/>
      <c r="HF24" s="335"/>
      <c r="HG24" s="335"/>
      <c r="HH24" s="335"/>
      <c r="HI24" s="335"/>
      <c r="HJ24" s="335"/>
      <c r="HK24" s="335"/>
      <c r="HL24" s="335"/>
      <c r="HM24" s="335"/>
      <c r="HN24" s="335"/>
      <c r="HO24" s="335"/>
      <c r="HP24" s="335"/>
      <c r="HQ24" s="335"/>
      <c r="HR24" s="335"/>
      <c r="HS24" s="335"/>
      <c r="HT24" s="335"/>
      <c r="HU24" s="335"/>
      <c r="HV24" s="335"/>
      <c r="HW24" s="335"/>
      <c r="HX24" s="335"/>
      <c r="HY24" s="335"/>
      <c r="HZ24" s="335"/>
      <c r="IA24" s="335"/>
      <c r="IB24" s="335"/>
      <c r="IC24" s="335"/>
      <c r="ID24" s="335"/>
      <c r="IE24" s="335"/>
      <c r="IF24" s="335"/>
      <c r="IG24" s="335"/>
      <c r="IH24" s="335"/>
      <c r="II24" s="335"/>
      <c r="IJ24" s="335"/>
      <c r="IK24" s="335"/>
      <c r="IL24" s="335"/>
      <c r="IM24" s="335"/>
      <c r="IN24" s="335"/>
      <c r="IO24" s="335"/>
      <c r="IP24" s="335"/>
    </row>
    <row r="25" spans="1:250" s="340" customFormat="1">
      <c r="A25" s="335"/>
      <c r="B25" s="343"/>
      <c r="C25" s="343" t="s">
        <v>1</v>
      </c>
      <c r="D25" s="337">
        <v>3</v>
      </c>
      <c r="E25" s="344" t="s">
        <v>2</v>
      </c>
      <c r="F25" s="344"/>
      <c r="G25" s="344"/>
      <c r="H25" s="344" t="s">
        <v>3</v>
      </c>
      <c r="I25" s="344"/>
      <c r="J25" s="344"/>
      <c r="K25" s="344" t="s">
        <v>4</v>
      </c>
      <c r="L25" s="344"/>
      <c r="M25" s="344"/>
      <c r="N25" s="344" t="s">
        <v>5</v>
      </c>
      <c r="O25" s="344"/>
      <c r="P25" s="344"/>
      <c r="X25" s="360"/>
      <c r="Y25" s="345" t="s">
        <v>6</v>
      </c>
      <c r="Z25" s="342" t="s">
        <v>7</v>
      </c>
      <c r="AA25" s="346" t="s">
        <v>8</v>
      </c>
      <c r="AB25" s="347" t="s">
        <v>9</v>
      </c>
      <c r="AC25" s="86" t="s">
        <v>46</v>
      </c>
      <c r="AD25" s="339"/>
      <c r="AG25" s="341"/>
      <c r="AH25" s="335"/>
      <c r="AI25" s="324"/>
      <c r="AJ25" s="232"/>
      <c r="AK25" s="128"/>
      <c r="AL25" s="87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5"/>
      <c r="DN25" s="335"/>
      <c r="DO25" s="335"/>
      <c r="DP25" s="335"/>
      <c r="DQ25" s="335"/>
      <c r="DR25" s="335"/>
      <c r="DS25" s="335"/>
      <c r="DT25" s="335"/>
      <c r="DU25" s="335"/>
      <c r="DV25" s="335"/>
      <c r="DW25" s="335"/>
      <c r="DX25" s="335"/>
      <c r="DY25" s="335"/>
      <c r="DZ25" s="335"/>
      <c r="EA25" s="335"/>
      <c r="EB25" s="335"/>
      <c r="EC25" s="335"/>
      <c r="ED25" s="335"/>
      <c r="EE25" s="335"/>
      <c r="EF25" s="335"/>
      <c r="EG25" s="335"/>
      <c r="EH25" s="335"/>
      <c r="EI25" s="335"/>
      <c r="EJ25" s="335"/>
      <c r="EK25" s="335"/>
      <c r="EL25" s="335"/>
      <c r="EM25" s="335"/>
      <c r="EN25" s="335"/>
      <c r="EO25" s="335"/>
      <c r="EP25" s="335"/>
      <c r="EQ25" s="335"/>
      <c r="ER25" s="335"/>
      <c r="ES25" s="335"/>
      <c r="ET25" s="335"/>
      <c r="EU25" s="335"/>
      <c r="EV25" s="335"/>
      <c r="EW25" s="335"/>
      <c r="EX25" s="335"/>
      <c r="EY25" s="335"/>
      <c r="EZ25" s="335"/>
      <c r="FA25" s="335"/>
      <c r="FB25" s="335"/>
      <c r="FC25" s="335"/>
      <c r="FD25" s="335"/>
      <c r="FE25" s="335"/>
      <c r="FF25" s="335"/>
      <c r="FG25" s="335"/>
      <c r="FH25" s="335"/>
      <c r="FI25" s="335"/>
      <c r="FJ25" s="335"/>
      <c r="FK25" s="335"/>
      <c r="FL25" s="335"/>
      <c r="FM25" s="335"/>
      <c r="FN25" s="335"/>
      <c r="FO25" s="335"/>
      <c r="FP25" s="335"/>
      <c r="FQ25" s="335"/>
      <c r="FR25" s="335"/>
      <c r="FS25" s="335"/>
      <c r="FT25" s="335"/>
      <c r="FU25" s="335"/>
      <c r="FV25" s="335"/>
      <c r="FW25" s="335"/>
      <c r="FX25" s="335"/>
      <c r="FY25" s="335"/>
      <c r="FZ25" s="335"/>
      <c r="GA25" s="335"/>
      <c r="GB25" s="335"/>
      <c r="GC25" s="335"/>
      <c r="GD25" s="335"/>
      <c r="GE25" s="335"/>
      <c r="GF25" s="335"/>
      <c r="GG25" s="335"/>
      <c r="GH25" s="335"/>
      <c r="GI25" s="335"/>
      <c r="GJ25" s="335"/>
      <c r="GK25" s="335"/>
      <c r="GL25" s="335"/>
      <c r="GM25" s="335"/>
      <c r="GN25" s="335"/>
      <c r="GO25" s="335"/>
      <c r="GP25" s="335"/>
      <c r="GQ25" s="335"/>
      <c r="GR25" s="335"/>
      <c r="GS25" s="335"/>
      <c r="GT25" s="335"/>
      <c r="GU25" s="335"/>
      <c r="GV25" s="335"/>
      <c r="GW25" s="335"/>
      <c r="GX25" s="335"/>
      <c r="GY25" s="335"/>
      <c r="GZ25" s="335"/>
      <c r="HA25" s="335"/>
      <c r="HB25" s="335"/>
      <c r="HC25" s="335"/>
      <c r="HD25" s="335"/>
      <c r="HE25" s="335"/>
      <c r="HF25" s="335"/>
      <c r="HG25" s="335"/>
      <c r="HH25" s="335"/>
      <c r="HI25" s="335"/>
      <c r="HJ25" s="335"/>
      <c r="HK25" s="335"/>
      <c r="HL25" s="335"/>
      <c r="HM25" s="335"/>
      <c r="HN25" s="335"/>
      <c r="HO25" s="335"/>
      <c r="HP25" s="335"/>
      <c r="HQ25" s="335"/>
      <c r="HR25" s="335"/>
      <c r="HS25" s="335"/>
      <c r="HT25" s="335"/>
      <c r="HU25" s="335"/>
      <c r="HV25" s="335"/>
      <c r="HW25" s="335"/>
      <c r="HX25" s="335"/>
      <c r="HY25" s="335"/>
      <c r="HZ25" s="335"/>
      <c r="IA25" s="335"/>
      <c r="IB25" s="335"/>
      <c r="IC25" s="335"/>
      <c r="ID25" s="335"/>
      <c r="IE25" s="335"/>
      <c r="IF25" s="335"/>
      <c r="IG25" s="335"/>
      <c r="IH25" s="335"/>
      <c r="II25" s="335"/>
      <c r="IJ25" s="335"/>
      <c r="IK25" s="335"/>
      <c r="IL25" s="335"/>
      <c r="IM25" s="335"/>
      <c r="IN25" s="335"/>
      <c r="IO25" s="335"/>
      <c r="IP25" s="335"/>
    </row>
    <row r="26" spans="1:250" s="340" customFormat="1">
      <c r="A26" s="335"/>
      <c r="B26" s="14"/>
      <c r="C26" s="15"/>
      <c r="D26" s="16"/>
      <c r="E26" s="236"/>
      <c r="F26" s="237"/>
      <c r="G26" s="237"/>
      <c r="H26" s="68" t="s">
        <v>7</v>
      </c>
      <c r="I26" s="238">
        <v>0</v>
      </c>
      <c r="J26" s="239">
        <v>7</v>
      </c>
      <c r="K26" s="68" t="s">
        <v>7</v>
      </c>
      <c r="L26" s="238">
        <v>0</v>
      </c>
      <c r="M26" s="239">
        <v>0</v>
      </c>
      <c r="N26" s="68"/>
      <c r="O26" s="238"/>
      <c r="P26" s="240"/>
      <c r="Q26" s="348"/>
      <c r="R26" s="348"/>
      <c r="S26" s="348">
        <v>2</v>
      </c>
      <c r="T26" s="340">
        <v>0</v>
      </c>
      <c r="U26" s="340">
        <v>2</v>
      </c>
      <c r="V26" s="340">
        <v>0</v>
      </c>
      <c r="W26" s="340">
        <v>0</v>
      </c>
      <c r="X26" s="340">
        <v>0</v>
      </c>
      <c r="Y26" s="349">
        <v>4</v>
      </c>
      <c r="Z26" s="350"/>
      <c r="AA26" s="351"/>
      <c r="AB26" s="71">
        <v>1</v>
      </c>
      <c r="AC26" s="71"/>
      <c r="AD26" s="87"/>
      <c r="AE26" s="87">
        <v>0</v>
      </c>
      <c r="AF26" s="87"/>
      <c r="AG26" s="128">
        <v>0</v>
      </c>
      <c r="AH26" s="335"/>
      <c r="AI26" s="323" t="s">
        <v>10</v>
      </c>
      <c r="AJ26" s="143" t="e">
        <f>#REF!</f>
        <v>#REF!</v>
      </c>
      <c r="AK26" s="276" t="e">
        <f>#REF!</f>
        <v>#REF!</v>
      </c>
      <c r="AL26" s="103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5"/>
      <c r="DJ26" s="335"/>
      <c r="DK26" s="335"/>
      <c r="DL26" s="335"/>
      <c r="DM26" s="335"/>
      <c r="DN26" s="335"/>
      <c r="DO26" s="335"/>
      <c r="DP26" s="335"/>
      <c r="DQ26" s="335"/>
      <c r="DR26" s="335"/>
      <c r="DS26" s="335"/>
      <c r="DT26" s="335"/>
      <c r="DU26" s="335"/>
      <c r="DV26" s="335"/>
      <c r="DW26" s="335"/>
      <c r="DX26" s="335"/>
      <c r="DY26" s="335"/>
      <c r="DZ26" s="335"/>
      <c r="EA26" s="335"/>
      <c r="EB26" s="335"/>
      <c r="EC26" s="335"/>
      <c r="ED26" s="335"/>
      <c r="EE26" s="335"/>
      <c r="EF26" s="335"/>
      <c r="EG26" s="335"/>
      <c r="EH26" s="335"/>
      <c r="EI26" s="335"/>
      <c r="EJ26" s="335"/>
      <c r="EK26" s="335"/>
      <c r="EL26" s="335"/>
      <c r="EM26" s="335"/>
      <c r="EN26" s="335"/>
      <c r="EO26" s="335"/>
      <c r="EP26" s="335"/>
      <c r="EQ26" s="335"/>
      <c r="ER26" s="335"/>
      <c r="ES26" s="335"/>
      <c r="ET26" s="335"/>
      <c r="EU26" s="335"/>
      <c r="EV26" s="335"/>
      <c r="EW26" s="335"/>
      <c r="EX26" s="335"/>
      <c r="EY26" s="335"/>
      <c r="EZ26" s="335"/>
      <c r="FA26" s="335"/>
      <c r="FB26" s="335"/>
      <c r="FC26" s="335"/>
      <c r="FD26" s="335"/>
      <c r="FE26" s="335"/>
      <c r="FF26" s="335"/>
      <c r="FG26" s="335"/>
      <c r="FH26" s="335"/>
      <c r="FI26" s="335"/>
      <c r="FJ26" s="335"/>
      <c r="FK26" s="335"/>
      <c r="FL26" s="335"/>
      <c r="FM26" s="335"/>
      <c r="FN26" s="335"/>
      <c r="FO26" s="335"/>
      <c r="FP26" s="335"/>
      <c r="FQ26" s="335"/>
      <c r="FR26" s="335"/>
      <c r="FS26" s="335"/>
      <c r="FT26" s="335"/>
      <c r="FU26" s="335"/>
      <c r="FV26" s="335"/>
      <c r="FW26" s="335"/>
      <c r="FX26" s="335"/>
      <c r="FY26" s="335"/>
      <c r="FZ26" s="335"/>
      <c r="GA26" s="335"/>
      <c r="GB26" s="335"/>
      <c r="GC26" s="335"/>
      <c r="GD26" s="335"/>
      <c r="GE26" s="335"/>
      <c r="GF26" s="335"/>
      <c r="GG26" s="335"/>
      <c r="GH26" s="335"/>
      <c r="GI26" s="335"/>
      <c r="GJ26" s="335"/>
      <c r="GK26" s="335"/>
      <c r="GL26" s="335"/>
      <c r="GM26" s="335"/>
      <c r="GN26" s="335"/>
      <c r="GO26" s="335"/>
      <c r="GP26" s="335"/>
      <c r="GQ26" s="335"/>
      <c r="GR26" s="335"/>
      <c r="GS26" s="335"/>
      <c r="GT26" s="335"/>
      <c r="GU26" s="335"/>
      <c r="GV26" s="335"/>
      <c r="GW26" s="335"/>
      <c r="GX26" s="335"/>
      <c r="GY26" s="335"/>
      <c r="GZ26" s="335"/>
      <c r="HA26" s="335"/>
      <c r="HB26" s="335"/>
      <c r="HC26" s="335"/>
      <c r="HD26" s="335"/>
      <c r="HE26" s="335"/>
      <c r="HF26" s="335"/>
      <c r="HG26" s="335"/>
      <c r="HH26" s="335"/>
      <c r="HI26" s="335"/>
      <c r="HJ26" s="335"/>
      <c r="HK26" s="335"/>
      <c r="HL26" s="335"/>
      <c r="HM26" s="335"/>
      <c r="HN26" s="335"/>
      <c r="HO26" s="335"/>
      <c r="HP26" s="335"/>
      <c r="HQ26" s="335"/>
      <c r="HR26" s="335"/>
      <c r="HS26" s="335"/>
      <c r="HT26" s="335"/>
      <c r="HU26" s="335"/>
      <c r="HV26" s="335"/>
      <c r="HW26" s="335"/>
      <c r="HX26" s="335"/>
      <c r="HY26" s="335"/>
      <c r="HZ26" s="335"/>
      <c r="IA26" s="335"/>
      <c r="IB26" s="335"/>
      <c r="IC26" s="335"/>
      <c r="ID26" s="335"/>
      <c r="IE26" s="335"/>
      <c r="IF26" s="335"/>
      <c r="IG26" s="335"/>
      <c r="IH26" s="335"/>
      <c r="II26" s="335"/>
      <c r="IJ26" s="335"/>
      <c r="IK26" s="335"/>
      <c r="IL26" s="335"/>
      <c r="IM26" s="335"/>
      <c r="IN26" s="335"/>
      <c r="IO26" s="335"/>
      <c r="IP26" s="335"/>
    </row>
    <row r="27" spans="1:250" s="340" customFormat="1">
      <c r="A27" s="352" t="s">
        <v>2</v>
      </c>
      <c r="B27" s="31" t="s">
        <v>138</v>
      </c>
      <c r="C27" s="32"/>
      <c r="D27" s="33">
        <v>850</v>
      </c>
      <c r="E27" s="249"/>
      <c r="F27" s="250"/>
      <c r="G27" s="250"/>
      <c r="H27" s="251">
        <v>-10</v>
      </c>
      <c r="I27" s="252">
        <v>7</v>
      </c>
      <c r="J27" s="252">
        <v>6</v>
      </c>
      <c r="K27" s="251">
        <v>4</v>
      </c>
      <c r="L27" s="252">
        <v>7</v>
      </c>
      <c r="M27" s="252">
        <v>6</v>
      </c>
      <c r="N27" s="251"/>
      <c r="O27" s="252"/>
      <c r="P27" s="253"/>
      <c r="Y27" s="347"/>
      <c r="Z27" s="353" t="s">
        <v>10</v>
      </c>
      <c r="AA27" s="354" t="s">
        <v>10</v>
      </c>
      <c r="AB27" s="86"/>
      <c r="AC27" s="86"/>
      <c r="AD27" s="87">
        <v>1</v>
      </c>
      <c r="AE27" s="87" t="s">
        <v>138</v>
      </c>
      <c r="AF27" s="87"/>
      <c r="AG27" s="128">
        <v>850</v>
      </c>
      <c r="AH27" s="335"/>
      <c r="AI27" s="324"/>
      <c r="AJ27" s="232"/>
      <c r="AK27" s="128"/>
      <c r="AL27" s="126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  <c r="DN27" s="335"/>
      <c r="DO27" s="335"/>
      <c r="DP27" s="335"/>
      <c r="DQ27" s="335"/>
      <c r="DR27" s="335"/>
      <c r="DS27" s="335"/>
      <c r="DT27" s="335"/>
      <c r="DU27" s="335"/>
      <c r="DV27" s="335"/>
      <c r="DW27" s="335"/>
      <c r="DX27" s="335"/>
      <c r="DY27" s="335"/>
      <c r="DZ27" s="335"/>
      <c r="EA27" s="335"/>
      <c r="EB27" s="335"/>
      <c r="EC27" s="335"/>
      <c r="ED27" s="335"/>
      <c r="EE27" s="335"/>
      <c r="EF27" s="335"/>
      <c r="EG27" s="335"/>
      <c r="EH27" s="335"/>
      <c r="EI27" s="335"/>
      <c r="EJ27" s="335"/>
      <c r="EK27" s="335"/>
      <c r="EL27" s="335"/>
      <c r="EM27" s="335"/>
      <c r="EN27" s="335"/>
      <c r="EO27" s="335"/>
      <c r="EP27" s="335"/>
      <c r="EQ27" s="335"/>
      <c r="ER27" s="335"/>
      <c r="ES27" s="335"/>
      <c r="ET27" s="335"/>
      <c r="EU27" s="335"/>
      <c r="EV27" s="335"/>
      <c r="EW27" s="335"/>
      <c r="EX27" s="335"/>
      <c r="EY27" s="335"/>
      <c r="EZ27" s="335"/>
      <c r="FA27" s="335"/>
      <c r="FB27" s="335"/>
      <c r="FC27" s="335"/>
      <c r="FD27" s="335"/>
      <c r="FE27" s="335"/>
      <c r="FF27" s="335"/>
      <c r="FG27" s="335"/>
      <c r="FH27" s="335"/>
      <c r="FI27" s="335"/>
      <c r="FJ27" s="335"/>
      <c r="FK27" s="335"/>
      <c r="FL27" s="335"/>
      <c r="FM27" s="335"/>
      <c r="FN27" s="335"/>
      <c r="FO27" s="335"/>
      <c r="FP27" s="335"/>
      <c r="FQ27" s="335"/>
      <c r="FR27" s="335"/>
      <c r="FS27" s="335"/>
      <c r="FT27" s="335"/>
      <c r="FU27" s="335"/>
      <c r="FV27" s="335"/>
      <c r="FW27" s="335"/>
      <c r="FX27" s="335"/>
      <c r="FY27" s="335"/>
      <c r="FZ27" s="335"/>
      <c r="GA27" s="335"/>
      <c r="GB27" s="335"/>
      <c r="GC27" s="335"/>
      <c r="GD27" s="335"/>
      <c r="GE27" s="335"/>
      <c r="GF27" s="335"/>
      <c r="GG27" s="335"/>
      <c r="GH27" s="335"/>
      <c r="GI27" s="335"/>
      <c r="GJ27" s="335"/>
      <c r="GK27" s="335"/>
      <c r="GL27" s="335"/>
      <c r="GM27" s="335"/>
      <c r="GN27" s="335"/>
      <c r="GO27" s="335"/>
      <c r="GP27" s="335"/>
      <c r="GQ27" s="335"/>
      <c r="GR27" s="335"/>
      <c r="GS27" s="335"/>
      <c r="GT27" s="335"/>
      <c r="GU27" s="335"/>
      <c r="GV27" s="335"/>
      <c r="GW27" s="335"/>
      <c r="GX27" s="335"/>
      <c r="GY27" s="335"/>
      <c r="GZ27" s="335"/>
      <c r="HA27" s="335"/>
      <c r="HB27" s="335"/>
      <c r="HC27" s="335"/>
      <c r="HD27" s="335"/>
      <c r="HE27" s="335"/>
      <c r="HF27" s="335"/>
      <c r="HG27" s="335"/>
      <c r="HH27" s="335"/>
      <c r="HI27" s="335"/>
      <c r="HJ27" s="335"/>
      <c r="HK27" s="335"/>
      <c r="HL27" s="335"/>
      <c r="HM27" s="335"/>
      <c r="HN27" s="335"/>
      <c r="HO27" s="335"/>
      <c r="HP27" s="335"/>
      <c r="HQ27" s="335"/>
      <c r="HR27" s="335"/>
      <c r="HS27" s="335"/>
      <c r="HT27" s="335"/>
      <c r="HU27" s="335"/>
      <c r="HV27" s="335"/>
      <c r="HW27" s="335"/>
      <c r="HX27" s="335"/>
      <c r="HY27" s="335"/>
      <c r="HZ27" s="335"/>
      <c r="IA27" s="335"/>
      <c r="IB27" s="335"/>
      <c r="IC27" s="335"/>
      <c r="ID27" s="335"/>
      <c r="IE27" s="335"/>
      <c r="IF27" s="335"/>
      <c r="IG27" s="335"/>
      <c r="IH27" s="335"/>
      <c r="II27" s="335"/>
      <c r="IJ27" s="335"/>
      <c r="IK27" s="335"/>
      <c r="IL27" s="335"/>
      <c r="IM27" s="335"/>
      <c r="IN27" s="335"/>
      <c r="IO27" s="335"/>
      <c r="IP27" s="335"/>
    </row>
    <row r="28" spans="1:250" s="340" customFormat="1">
      <c r="A28" s="355"/>
      <c r="B28" s="332"/>
      <c r="C28" s="333"/>
      <c r="D28" s="16"/>
      <c r="E28" s="68" t="s">
        <v>8</v>
      </c>
      <c r="F28" s="238">
        <v>0</v>
      </c>
      <c r="G28" s="258">
        <v>-7</v>
      </c>
      <c r="H28" s="236"/>
      <c r="I28" s="237"/>
      <c r="J28" s="237"/>
      <c r="K28" s="68" t="s">
        <v>7</v>
      </c>
      <c r="L28" s="238">
        <v>0</v>
      </c>
      <c r="M28" s="239">
        <v>9</v>
      </c>
      <c r="N28" s="68"/>
      <c r="O28" s="238"/>
      <c r="P28" s="240"/>
      <c r="Q28" s="356">
        <v>0</v>
      </c>
      <c r="R28" s="356">
        <v>1</v>
      </c>
      <c r="S28" s="356"/>
      <c r="U28" s="340">
        <v>2</v>
      </c>
      <c r="V28" s="340">
        <v>0</v>
      </c>
      <c r="W28" s="340">
        <v>0</v>
      </c>
      <c r="X28" s="340">
        <v>0</v>
      </c>
      <c r="Y28" s="349">
        <v>3</v>
      </c>
      <c r="Z28" s="350"/>
      <c r="AA28" s="351"/>
      <c r="AB28" s="77">
        <v>2</v>
      </c>
      <c r="AC28" s="77"/>
      <c r="AD28" s="87"/>
      <c r="AE28" s="87">
        <v>0</v>
      </c>
      <c r="AF28" s="87"/>
      <c r="AG28" s="128">
        <v>0</v>
      </c>
      <c r="AH28" s="335"/>
      <c r="AI28" s="324"/>
      <c r="AJ28" s="143">
        <f>AE$86</f>
        <v>0</v>
      </c>
      <c r="AK28" s="276">
        <f>AG$86</f>
        <v>0</v>
      </c>
      <c r="AL28" s="12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  <c r="CX28" s="335"/>
      <c r="CY28" s="335"/>
      <c r="CZ28" s="335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335"/>
      <c r="DL28" s="335"/>
      <c r="DM28" s="335"/>
      <c r="DN28" s="335"/>
      <c r="DO28" s="335"/>
      <c r="DP28" s="335"/>
      <c r="DQ28" s="335"/>
      <c r="DR28" s="335"/>
      <c r="DS28" s="335"/>
      <c r="DT28" s="335"/>
      <c r="DU28" s="335"/>
      <c r="DV28" s="335"/>
      <c r="DW28" s="335"/>
      <c r="DX28" s="335"/>
      <c r="DY28" s="335"/>
      <c r="DZ28" s="335"/>
      <c r="EA28" s="335"/>
      <c r="EB28" s="335"/>
      <c r="EC28" s="335"/>
      <c r="ED28" s="335"/>
      <c r="EE28" s="335"/>
      <c r="EF28" s="335"/>
      <c r="EG28" s="335"/>
      <c r="EH28" s="335"/>
      <c r="EI28" s="335"/>
      <c r="EJ28" s="335"/>
      <c r="EK28" s="335"/>
      <c r="EL28" s="335"/>
      <c r="EM28" s="335"/>
      <c r="EN28" s="335"/>
      <c r="EO28" s="335"/>
      <c r="EP28" s="335"/>
      <c r="EQ28" s="335"/>
      <c r="ER28" s="335"/>
      <c r="ES28" s="335"/>
      <c r="ET28" s="335"/>
      <c r="EU28" s="335"/>
      <c r="EV28" s="335"/>
      <c r="EW28" s="335"/>
      <c r="EX28" s="335"/>
      <c r="EY28" s="335"/>
      <c r="EZ28" s="335"/>
      <c r="FA28" s="335"/>
      <c r="FB28" s="335"/>
      <c r="FC28" s="335"/>
      <c r="FD28" s="335"/>
      <c r="FE28" s="335"/>
      <c r="FF28" s="335"/>
      <c r="FG28" s="335"/>
      <c r="FH28" s="335"/>
      <c r="FI28" s="335"/>
      <c r="FJ28" s="335"/>
      <c r="FK28" s="335"/>
      <c r="FL28" s="335"/>
      <c r="FM28" s="335"/>
      <c r="FN28" s="335"/>
      <c r="FO28" s="335"/>
      <c r="FP28" s="335"/>
      <c r="FQ28" s="335"/>
      <c r="FR28" s="335"/>
      <c r="FS28" s="335"/>
      <c r="FT28" s="335"/>
      <c r="FU28" s="335"/>
      <c r="FV28" s="335"/>
      <c r="FW28" s="335"/>
      <c r="FX28" s="335"/>
      <c r="FY28" s="335"/>
      <c r="FZ28" s="335"/>
      <c r="GA28" s="335"/>
      <c r="GB28" s="335"/>
      <c r="GC28" s="335"/>
      <c r="GD28" s="335"/>
      <c r="GE28" s="335"/>
      <c r="GF28" s="335"/>
      <c r="GG28" s="335"/>
      <c r="GH28" s="335"/>
      <c r="GI28" s="335"/>
      <c r="GJ28" s="335"/>
      <c r="GK28" s="335"/>
      <c r="GL28" s="335"/>
      <c r="GM28" s="335"/>
      <c r="GN28" s="335"/>
      <c r="GO28" s="335"/>
      <c r="GP28" s="335"/>
      <c r="GQ28" s="335"/>
      <c r="GR28" s="335"/>
      <c r="GS28" s="335"/>
      <c r="GT28" s="335"/>
      <c r="GU28" s="335"/>
      <c r="GV28" s="335"/>
      <c r="GW28" s="335"/>
      <c r="GX28" s="335"/>
      <c r="GY28" s="335"/>
      <c r="GZ28" s="335"/>
      <c r="HA28" s="335"/>
      <c r="HB28" s="335"/>
      <c r="HC28" s="335"/>
      <c r="HD28" s="335"/>
      <c r="HE28" s="335"/>
      <c r="HF28" s="335"/>
      <c r="HG28" s="335"/>
      <c r="HH28" s="335"/>
      <c r="HI28" s="335"/>
      <c r="HJ28" s="335"/>
      <c r="HK28" s="335"/>
      <c r="HL28" s="335"/>
      <c r="HM28" s="335"/>
      <c r="HN28" s="335"/>
      <c r="HO28" s="335"/>
      <c r="HP28" s="335"/>
      <c r="HQ28" s="335"/>
      <c r="HR28" s="335"/>
      <c r="HS28" s="335"/>
      <c r="HT28" s="335"/>
      <c r="HU28" s="335"/>
      <c r="HV28" s="335"/>
      <c r="HW28" s="335"/>
      <c r="HX28" s="335"/>
      <c r="HY28" s="335"/>
      <c r="HZ28" s="335"/>
      <c r="IA28" s="335"/>
      <c r="IB28" s="335"/>
      <c r="IC28" s="335"/>
      <c r="ID28" s="335"/>
      <c r="IE28" s="335"/>
      <c r="IF28" s="335"/>
      <c r="IG28" s="335"/>
      <c r="IH28" s="335"/>
      <c r="II28" s="335"/>
      <c r="IJ28" s="335"/>
      <c r="IK28" s="335"/>
      <c r="IL28" s="335"/>
      <c r="IM28" s="335"/>
      <c r="IN28" s="335"/>
      <c r="IO28" s="335"/>
      <c r="IP28" s="335"/>
    </row>
    <row r="29" spans="1:250" s="340" customFormat="1">
      <c r="A29" s="352" t="s">
        <v>3</v>
      </c>
      <c r="B29" s="51" t="s">
        <v>139</v>
      </c>
      <c r="C29" s="41"/>
      <c r="D29" s="334">
        <v>795</v>
      </c>
      <c r="E29" s="72">
        <v>10</v>
      </c>
      <c r="F29" s="260">
        <v>-7</v>
      </c>
      <c r="G29" s="243">
        <v>-6</v>
      </c>
      <c r="H29" s="249"/>
      <c r="I29" s="250"/>
      <c r="J29" s="250"/>
      <c r="K29" s="251">
        <v>2</v>
      </c>
      <c r="L29" s="252">
        <v>2</v>
      </c>
      <c r="M29" s="252">
        <v>10</v>
      </c>
      <c r="N29" s="251"/>
      <c r="O29" s="252"/>
      <c r="P29" s="253"/>
      <c r="Q29" s="348"/>
      <c r="R29" s="348"/>
      <c r="S29" s="348"/>
      <c r="Y29" s="347"/>
      <c r="Z29" s="353" t="s">
        <v>10</v>
      </c>
      <c r="AA29" s="354" t="s">
        <v>10</v>
      </c>
      <c r="AB29" s="86"/>
      <c r="AC29" s="86"/>
      <c r="AD29" s="87">
        <v>2</v>
      </c>
      <c r="AE29" s="87" t="s">
        <v>139</v>
      </c>
      <c r="AF29" s="87"/>
      <c r="AG29" s="128">
        <v>795</v>
      </c>
      <c r="AH29" s="335"/>
      <c r="AI29" s="324"/>
      <c r="AJ29" s="232"/>
      <c r="AK29" s="128"/>
      <c r="AL29" s="87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5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335"/>
      <c r="DL29" s="335"/>
      <c r="DM29" s="335"/>
      <c r="DN29" s="335"/>
      <c r="DO29" s="335"/>
      <c r="DP29" s="335"/>
      <c r="DQ29" s="335"/>
      <c r="DR29" s="335"/>
      <c r="DS29" s="335"/>
      <c r="DT29" s="335"/>
      <c r="DU29" s="335"/>
      <c r="DV29" s="335"/>
      <c r="DW29" s="335"/>
      <c r="DX29" s="335"/>
      <c r="DY29" s="335"/>
      <c r="DZ29" s="335"/>
      <c r="EA29" s="335"/>
      <c r="EB29" s="335"/>
      <c r="EC29" s="335"/>
      <c r="ED29" s="335"/>
      <c r="EE29" s="335"/>
      <c r="EF29" s="335"/>
      <c r="EG29" s="335"/>
      <c r="EH29" s="335"/>
      <c r="EI29" s="335"/>
      <c r="EJ29" s="335"/>
      <c r="EK29" s="335"/>
      <c r="EL29" s="335"/>
      <c r="EM29" s="335"/>
      <c r="EN29" s="335"/>
      <c r="EO29" s="335"/>
      <c r="EP29" s="335"/>
      <c r="EQ29" s="335"/>
      <c r="ER29" s="335"/>
      <c r="ES29" s="335"/>
      <c r="ET29" s="335"/>
      <c r="EU29" s="335"/>
      <c r="EV29" s="335"/>
      <c r="EW29" s="335"/>
      <c r="EX29" s="335"/>
      <c r="EY29" s="335"/>
      <c r="EZ29" s="335"/>
      <c r="FA29" s="335"/>
      <c r="FB29" s="335"/>
      <c r="FC29" s="335"/>
      <c r="FD29" s="335"/>
      <c r="FE29" s="335"/>
      <c r="FF29" s="335"/>
      <c r="FG29" s="335"/>
      <c r="FH29" s="335"/>
      <c r="FI29" s="335"/>
      <c r="FJ29" s="335"/>
      <c r="FK29" s="335"/>
      <c r="FL29" s="335"/>
      <c r="FM29" s="335"/>
      <c r="FN29" s="335"/>
      <c r="FO29" s="335"/>
      <c r="FP29" s="335"/>
      <c r="FQ29" s="335"/>
      <c r="FR29" s="335"/>
      <c r="FS29" s="335"/>
      <c r="FT29" s="335"/>
      <c r="FU29" s="335"/>
      <c r="FV29" s="335"/>
      <c r="FW29" s="335"/>
      <c r="FX29" s="335"/>
      <c r="FY29" s="335"/>
      <c r="FZ29" s="335"/>
      <c r="GA29" s="335"/>
      <c r="GB29" s="335"/>
      <c r="GC29" s="335"/>
      <c r="GD29" s="335"/>
      <c r="GE29" s="335"/>
      <c r="GF29" s="335"/>
      <c r="GG29" s="335"/>
      <c r="GH29" s="335"/>
      <c r="GI29" s="335"/>
      <c r="GJ29" s="335"/>
      <c r="GK29" s="335"/>
      <c r="GL29" s="335"/>
      <c r="GM29" s="335"/>
      <c r="GN29" s="335"/>
      <c r="GO29" s="335"/>
      <c r="GP29" s="335"/>
      <c r="GQ29" s="335"/>
      <c r="GR29" s="335"/>
      <c r="GS29" s="335"/>
      <c r="GT29" s="335"/>
      <c r="GU29" s="335"/>
      <c r="GV29" s="335"/>
      <c r="GW29" s="335"/>
      <c r="GX29" s="335"/>
      <c r="GY29" s="335"/>
      <c r="GZ29" s="335"/>
      <c r="HA29" s="335"/>
      <c r="HB29" s="335"/>
      <c r="HC29" s="335"/>
      <c r="HD29" s="335"/>
      <c r="HE29" s="335"/>
      <c r="HF29" s="335"/>
      <c r="HG29" s="335"/>
      <c r="HH29" s="335"/>
      <c r="HI29" s="335"/>
      <c r="HJ29" s="335"/>
      <c r="HK29" s="335"/>
      <c r="HL29" s="335"/>
      <c r="HM29" s="335"/>
      <c r="HN29" s="335"/>
      <c r="HO29" s="335"/>
      <c r="HP29" s="335"/>
      <c r="HQ29" s="335"/>
      <c r="HR29" s="335"/>
      <c r="HS29" s="335"/>
      <c r="HT29" s="335"/>
      <c r="HU29" s="335"/>
      <c r="HV29" s="335"/>
      <c r="HW29" s="335"/>
      <c r="HX29" s="335"/>
      <c r="HY29" s="335"/>
      <c r="HZ29" s="335"/>
      <c r="IA29" s="335"/>
      <c r="IB29" s="335"/>
      <c r="IC29" s="335"/>
      <c r="ID29" s="335"/>
      <c r="IE29" s="335"/>
      <c r="IF29" s="335"/>
      <c r="IG29" s="335"/>
      <c r="IH29" s="335"/>
      <c r="II29" s="335"/>
      <c r="IJ29" s="335"/>
      <c r="IK29" s="335"/>
      <c r="IL29" s="335"/>
      <c r="IM29" s="335"/>
      <c r="IN29" s="335"/>
      <c r="IO29" s="335"/>
      <c r="IP29" s="335"/>
    </row>
    <row r="30" spans="1:250" s="340" customFormat="1">
      <c r="A30" s="355"/>
      <c r="B30" s="332"/>
      <c r="C30" s="333"/>
      <c r="D30" s="16"/>
      <c r="E30" s="68" t="s">
        <v>8</v>
      </c>
      <c r="F30" s="238">
        <v>0</v>
      </c>
      <c r="G30" s="258">
        <v>0</v>
      </c>
      <c r="H30" s="68" t="s">
        <v>8</v>
      </c>
      <c r="I30" s="238">
        <v>0</v>
      </c>
      <c r="J30" s="258">
        <v>-9</v>
      </c>
      <c r="K30" s="236"/>
      <c r="L30" s="237"/>
      <c r="M30" s="237"/>
      <c r="N30" s="68"/>
      <c r="O30" s="238"/>
      <c r="P30" s="240"/>
      <c r="Q30" s="340">
        <v>0</v>
      </c>
      <c r="R30" s="340">
        <v>1</v>
      </c>
      <c r="S30" s="340">
        <v>0</v>
      </c>
      <c r="T30" s="340">
        <v>1</v>
      </c>
      <c r="W30" s="340">
        <v>0</v>
      </c>
      <c r="X30" s="340">
        <v>0</v>
      </c>
      <c r="Y30" s="358">
        <v>2</v>
      </c>
      <c r="Z30" s="350"/>
      <c r="AA30" s="351"/>
      <c r="AB30" s="77">
        <v>3</v>
      </c>
      <c r="AC30" s="77"/>
      <c r="AD30" s="87"/>
      <c r="AE30" s="87">
        <v>0</v>
      </c>
      <c r="AF30" s="87"/>
      <c r="AG30" s="128">
        <v>0</v>
      </c>
      <c r="AH30" s="335"/>
      <c r="AI30" s="324"/>
      <c r="AJ30" s="143">
        <f>AE$63</f>
        <v>0</v>
      </c>
      <c r="AK30" s="276">
        <f>AG$63</f>
        <v>0</v>
      </c>
      <c r="AL30" s="103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5"/>
      <c r="DJ30" s="335"/>
      <c r="DK30" s="335"/>
      <c r="DL30" s="335"/>
      <c r="DM30" s="335"/>
      <c r="DN30" s="335"/>
      <c r="DO30" s="335"/>
      <c r="DP30" s="335"/>
      <c r="DQ30" s="335"/>
      <c r="DR30" s="335"/>
      <c r="DS30" s="335"/>
      <c r="DT30" s="335"/>
      <c r="DU30" s="335"/>
      <c r="DV30" s="335"/>
      <c r="DW30" s="335"/>
      <c r="DX30" s="335"/>
      <c r="DY30" s="335"/>
      <c r="DZ30" s="335"/>
      <c r="EA30" s="335"/>
      <c r="EB30" s="335"/>
      <c r="EC30" s="335"/>
      <c r="ED30" s="335"/>
      <c r="EE30" s="335"/>
      <c r="EF30" s="335"/>
      <c r="EG30" s="335"/>
      <c r="EH30" s="335"/>
      <c r="EI30" s="335"/>
      <c r="EJ30" s="335"/>
      <c r="EK30" s="335"/>
      <c r="EL30" s="335"/>
      <c r="EM30" s="335"/>
      <c r="EN30" s="335"/>
      <c r="EO30" s="335"/>
      <c r="EP30" s="335"/>
      <c r="EQ30" s="335"/>
      <c r="ER30" s="335"/>
      <c r="ES30" s="335"/>
      <c r="ET30" s="335"/>
      <c r="EU30" s="335"/>
      <c r="EV30" s="335"/>
      <c r="EW30" s="335"/>
      <c r="EX30" s="335"/>
      <c r="EY30" s="335"/>
      <c r="EZ30" s="335"/>
      <c r="FA30" s="335"/>
      <c r="FB30" s="335"/>
      <c r="FC30" s="335"/>
      <c r="FD30" s="335"/>
      <c r="FE30" s="335"/>
      <c r="FF30" s="335"/>
      <c r="FG30" s="335"/>
      <c r="FH30" s="335"/>
      <c r="FI30" s="335"/>
      <c r="FJ30" s="335"/>
      <c r="FK30" s="335"/>
      <c r="FL30" s="335"/>
      <c r="FM30" s="335"/>
      <c r="FN30" s="335"/>
      <c r="FO30" s="335"/>
      <c r="FP30" s="335"/>
      <c r="FQ30" s="335"/>
      <c r="FR30" s="335"/>
      <c r="FS30" s="335"/>
      <c r="FT30" s="335"/>
      <c r="FU30" s="335"/>
      <c r="FV30" s="335"/>
      <c r="FW30" s="335"/>
      <c r="FX30" s="335"/>
      <c r="FY30" s="335"/>
      <c r="FZ30" s="335"/>
      <c r="GA30" s="335"/>
      <c r="GB30" s="335"/>
      <c r="GC30" s="335"/>
      <c r="GD30" s="335"/>
      <c r="GE30" s="335"/>
      <c r="GF30" s="335"/>
      <c r="GG30" s="335"/>
      <c r="GH30" s="335"/>
      <c r="GI30" s="335"/>
      <c r="GJ30" s="335"/>
      <c r="GK30" s="335"/>
      <c r="GL30" s="335"/>
      <c r="GM30" s="335"/>
      <c r="GN30" s="335"/>
      <c r="GO30" s="335"/>
      <c r="GP30" s="335"/>
      <c r="GQ30" s="335"/>
      <c r="GR30" s="335"/>
      <c r="GS30" s="335"/>
      <c r="GT30" s="335"/>
      <c r="GU30" s="335"/>
      <c r="GV30" s="335"/>
      <c r="GW30" s="335"/>
      <c r="GX30" s="335"/>
      <c r="GY30" s="335"/>
      <c r="GZ30" s="335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5"/>
      <c r="HQ30" s="335"/>
      <c r="HR30" s="335"/>
      <c r="HS30" s="335"/>
      <c r="HT30" s="335"/>
      <c r="HU30" s="335"/>
      <c r="HV30" s="335"/>
      <c r="HW30" s="335"/>
      <c r="HX30" s="335"/>
      <c r="HY30" s="335"/>
      <c r="HZ30" s="335"/>
      <c r="IA30" s="335"/>
      <c r="IB30" s="335"/>
      <c r="IC30" s="335"/>
      <c r="ID30" s="335"/>
      <c r="IE30" s="335"/>
      <c r="IF30" s="335"/>
      <c r="IG30" s="335"/>
      <c r="IH30" s="335"/>
      <c r="II30" s="335"/>
      <c r="IJ30" s="335"/>
      <c r="IK30" s="335"/>
      <c r="IL30" s="335"/>
      <c r="IM30" s="335"/>
      <c r="IN30" s="335"/>
      <c r="IO30" s="335"/>
      <c r="IP30" s="335"/>
    </row>
    <row r="31" spans="1:250" s="340" customFormat="1">
      <c r="A31" s="352" t="s">
        <v>4</v>
      </c>
      <c r="B31" s="51" t="s">
        <v>155</v>
      </c>
      <c r="C31" s="41"/>
      <c r="D31" s="334" t="s">
        <v>141</v>
      </c>
      <c r="E31" s="72">
        <v>-4</v>
      </c>
      <c r="F31" s="260">
        <v>-7</v>
      </c>
      <c r="G31" s="243">
        <v>-6</v>
      </c>
      <c r="H31" s="72">
        <v>-2</v>
      </c>
      <c r="I31" s="260">
        <v>-2</v>
      </c>
      <c r="J31" s="243">
        <v>-10</v>
      </c>
      <c r="K31" s="249"/>
      <c r="L31" s="250"/>
      <c r="M31" s="250"/>
      <c r="N31" s="251"/>
      <c r="O31" s="252"/>
      <c r="P31" s="253"/>
      <c r="Y31" s="359"/>
      <c r="Z31" s="353" t="s">
        <v>10</v>
      </c>
      <c r="AA31" s="354" t="s">
        <v>10</v>
      </c>
      <c r="AB31" s="86"/>
      <c r="AC31" s="86"/>
      <c r="AD31" s="87">
        <v>3</v>
      </c>
      <c r="AE31" s="87" t="s">
        <v>155</v>
      </c>
      <c r="AF31" s="87"/>
      <c r="AG31" s="128" t="s">
        <v>141</v>
      </c>
      <c r="AH31" s="335"/>
      <c r="AI31" s="324"/>
      <c r="AJ31" s="232"/>
      <c r="AK31" s="128"/>
      <c r="AL31" s="126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  <c r="DF31" s="335"/>
      <c r="DG31" s="335"/>
      <c r="DH31" s="335"/>
      <c r="DI31" s="335"/>
      <c r="DJ31" s="335"/>
      <c r="DK31" s="335"/>
      <c r="DL31" s="335"/>
      <c r="DM31" s="335"/>
      <c r="DN31" s="335"/>
      <c r="DO31" s="335"/>
      <c r="DP31" s="335"/>
      <c r="DQ31" s="335"/>
      <c r="DR31" s="335"/>
      <c r="DS31" s="335"/>
      <c r="DT31" s="335"/>
      <c r="DU31" s="335"/>
      <c r="DV31" s="335"/>
      <c r="DW31" s="335"/>
      <c r="DX31" s="335"/>
      <c r="DY31" s="335"/>
      <c r="DZ31" s="335"/>
      <c r="EA31" s="335"/>
      <c r="EB31" s="335"/>
      <c r="EC31" s="335"/>
      <c r="ED31" s="335"/>
      <c r="EE31" s="335"/>
      <c r="EF31" s="335"/>
      <c r="EG31" s="335"/>
      <c r="EH31" s="335"/>
      <c r="EI31" s="335"/>
      <c r="EJ31" s="335"/>
      <c r="EK31" s="335"/>
      <c r="EL31" s="335"/>
      <c r="EM31" s="335"/>
      <c r="EN31" s="335"/>
      <c r="EO31" s="335"/>
      <c r="EP31" s="335"/>
      <c r="EQ31" s="335"/>
      <c r="ER31" s="335"/>
      <c r="ES31" s="335"/>
      <c r="ET31" s="335"/>
      <c r="EU31" s="335"/>
      <c r="EV31" s="335"/>
      <c r="EW31" s="335"/>
      <c r="EX31" s="335"/>
      <c r="EY31" s="335"/>
      <c r="EZ31" s="335"/>
      <c r="FA31" s="335"/>
      <c r="FB31" s="335"/>
      <c r="FC31" s="335"/>
      <c r="FD31" s="335"/>
      <c r="FE31" s="335"/>
      <c r="FF31" s="335"/>
      <c r="FG31" s="335"/>
      <c r="FH31" s="335"/>
      <c r="FI31" s="335"/>
      <c r="FJ31" s="335"/>
      <c r="FK31" s="335"/>
      <c r="FL31" s="335"/>
      <c r="FM31" s="335"/>
      <c r="FN31" s="335"/>
      <c r="FO31" s="335"/>
      <c r="FP31" s="335"/>
      <c r="FQ31" s="335"/>
      <c r="FR31" s="335"/>
      <c r="FS31" s="335"/>
      <c r="FT31" s="335"/>
      <c r="FU31" s="335"/>
      <c r="FV31" s="335"/>
      <c r="FW31" s="335"/>
      <c r="FX31" s="335"/>
      <c r="FY31" s="335"/>
      <c r="FZ31" s="335"/>
      <c r="GA31" s="335"/>
      <c r="GB31" s="335"/>
      <c r="GC31" s="335"/>
      <c r="GD31" s="335"/>
      <c r="GE31" s="335"/>
      <c r="GF31" s="335"/>
      <c r="GG31" s="335"/>
      <c r="GH31" s="335"/>
      <c r="GI31" s="335"/>
      <c r="GJ31" s="335"/>
      <c r="GK31" s="335"/>
      <c r="GL31" s="335"/>
      <c r="GM31" s="335"/>
      <c r="GN31" s="335"/>
      <c r="GO31" s="335"/>
      <c r="GP31" s="335"/>
      <c r="GQ31" s="335"/>
      <c r="GR31" s="335"/>
      <c r="GS31" s="335"/>
      <c r="GT31" s="335"/>
      <c r="GU31" s="335"/>
      <c r="GV31" s="335"/>
      <c r="GW31" s="335"/>
      <c r="GX31" s="335"/>
      <c r="GY31" s="335"/>
      <c r="GZ31" s="335"/>
      <c r="HA31" s="335"/>
      <c r="HB31" s="335"/>
      <c r="HC31" s="335"/>
      <c r="HD31" s="335"/>
      <c r="HE31" s="335"/>
      <c r="HF31" s="335"/>
      <c r="HG31" s="335"/>
      <c r="HH31" s="335"/>
      <c r="HI31" s="335"/>
      <c r="HJ31" s="335"/>
      <c r="HK31" s="335"/>
      <c r="HL31" s="335"/>
      <c r="HM31" s="335"/>
      <c r="HN31" s="335"/>
      <c r="HO31" s="335"/>
      <c r="HP31" s="335"/>
      <c r="HQ31" s="335"/>
      <c r="HR31" s="335"/>
      <c r="HS31" s="335"/>
      <c r="HT31" s="335"/>
      <c r="HU31" s="335"/>
      <c r="HV31" s="335"/>
      <c r="HW31" s="335"/>
      <c r="HX31" s="335"/>
      <c r="HY31" s="335"/>
      <c r="HZ31" s="335"/>
      <c r="IA31" s="335"/>
      <c r="IB31" s="335"/>
      <c r="IC31" s="335"/>
      <c r="ID31" s="335"/>
      <c r="IE31" s="335"/>
      <c r="IF31" s="335"/>
      <c r="IG31" s="335"/>
      <c r="IH31" s="335"/>
      <c r="II31" s="335"/>
      <c r="IJ31" s="335"/>
      <c r="IK31" s="335"/>
      <c r="IL31" s="335"/>
      <c r="IM31" s="335"/>
      <c r="IN31" s="335"/>
      <c r="IO31" s="335"/>
      <c r="IP31" s="335"/>
    </row>
    <row r="32" spans="1:250" s="340" customFormat="1">
      <c r="A32" s="355"/>
      <c r="B32" s="332"/>
      <c r="C32" s="333"/>
      <c r="D32" s="16"/>
      <c r="E32" s="68">
        <v>0</v>
      </c>
      <c r="F32" s="238">
        <v>0</v>
      </c>
      <c r="G32" s="261">
        <v>0</v>
      </c>
      <c r="H32" s="68">
        <v>0</v>
      </c>
      <c r="I32" s="238">
        <v>0</v>
      </c>
      <c r="J32" s="258">
        <v>0</v>
      </c>
      <c r="K32" s="68">
        <v>0</v>
      </c>
      <c r="L32" s="238">
        <v>0</v>
      </c>
      <c r="M32" s="258">
        <v>0</v>
      </c>
      <c r="N32" s="236"/>
      <c r="O32" s="237"/>
      <c r="P32" s="262"/>
      <c r="Q32" s="340">
        <v>0</v>
      </c>
      <c r="R32" s="340">
        <v>0</v>
      </c>
      <c r="S32" s="340">
        <v>0</v>
      </c>
      <c r="T32" s="340">
        <v>0</v>
      </c>
      <c r="U32" s="340">
        <v>0</v>
      </c>
      <c r="V32" s="340">
        <v>0</v>
      </c>
      <c r="Y32" s="358">
        <v>0</v>
      </c>
      <c r="Z32" s="350"/>
      <c r="AA32" s="351"/>
      <c r="AB32" s="77"/>
      <c r="AC32" s="77"/>
      <c r="AD32" s="87"/>
      <c r="AE32" s="87">
        <v>0</v>
      </c>
      <c r="AF32" s="87"/>
      <c r="AG32" s="128">
        <v>0</v>
      </c>
      <c r="AH32" s="335"/>
      <c r="AI32" s="324"/>
      <c r="AJ32" s="143" t="e">
        <f>#REF!</f>
        <v>#REF!</v>
      </c>
      <c r="AK32" s="276" t="e">
        <f>#REF!</f>
        <v>#REF!</v>
      </c>
      <c r="AL32" s="12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5"/>
      <c r="CN32" s="335"/>
      <c r="CO32" s="335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5"/>
      <c r="DJ32" s="335"/>
      <c r="DK32" s="335"/>
      <c r="DL32" s="335"/>
      <c r="DM32" s="335"/>
      <c r="DN32" s="335"/>
      <c r="DO32" s="335"/>
      <c r="DP32" s="335"/>
      <c r="DQ32" s="335"/>
      <c r="DR32" s="335"/>
      <c r="DS32" s="335"/>
      <c r="DT32" s="335"/>
      <c r="DU32" s="335"/>
      <c r="DV32" s="335"/>
      <c r="DW32" s="335"/>
      <c r="DX32" s="335"/>
      <c r="DY32" s="335"/>
      <c r="DZ32" s="335"/>
      <c r="EA32" s="335"/>
      <c r="EB32" s="335"/>
      <c r="EC32" s="335"/>
      <c r="ED32" s="335"/>
      <c r="EE32" s="335"/>
      <c r="EF32" s="335"/>
      <c r="EG32" s="335"/>
      <c r="EH32" s="335"/>
      <c r="EI32" s="335"/>
      <c r="EJ32" s="335"/>
      <c r="EK32" s="335"/>
      <c r="EL32" s="335"/>
      <c r="EM32" s="335"/>
      <c r="EN32" s="335"/>
      <c r="EO32" s="335"/>
      <c r="EP32" s="335"/>
      <c r="EQ32" s="335"/>
      <c r="ER32" s="335"/>
      <c r="ES32" s="335"/>
      <c r="ET32" s="335"/>
      <c r="EU32" s="335"/>
      <c r="EV32" s="335"/>
      <c r="EW32" s="335"/>
      <c r="EX32" s="335"/>
      <c r="EY32" s="335"/>
      <c r="EZ32" s="335"/>
      <c r="FA32" s="335"/>
      <c r="FB32" s="335"/>
      <c r="FC32" s="335"/>
      <c r="FD32" s="335"/>
      <c r="FE32" s="335"/>
      <c r="FF32" s="335"/>
      <c r="FG32" s="335"/>
      <c r="FH32" s="335"/>
      <c r="FI32" s="335"/>
      <c r="FJ32" s="335"/>
      <c r="FK32" s="335"/>
      <c r="FL32" s="335"/>
      <c r="FM32" s="335"/>
      <c r="FN32" s="335"/>
      <c r="FO32" s="335"/>
      <c r="FP32" s="335"/>
      <c r="FQ32" s="335"/>
      <c r="FR32" s="335"/>
      <c r="FS32" s="335"/>
      <c r="FT32" s="335"/>
      <c r="FU32" s="335"/>
      <c r="FV32" s="335"/>
      <c r="FW32" s="335"/>
      <c r="FX32" s="335"/>
      <c r="FY32" s="335"/>
      <c r="FZ32" s="335"/>
      <c r="GA32" s="335"/>
      <c r="GB32" s="335"/>
      <c r="GC32" s="335"/>
      <c r="GD32" s="335"/>
      <c r="GE32" s="335"/>
      <c r="GF32" s="335"/>
      <c r="GG32" s="335"/>
      <c r="GH32" s="335"/>
      <c r="GI32" s="335"/>
      <c r="GJ32" s="335"/>
      <c r="GK32" s="335"/>
      <c r="GL32" s="335"/>
      <c r="GM32" s="335"/>
      <c r="GN32" s="335"/>
      <c r="GO32" s="335"/>
      <c r="GP32" s="335"/>
      <c r="GQ32" s="335"/>
      <c r="GR32" s="335"/>
      <c r="GS32" s="335"/>
      <c r="GT32" s="335"/>
      <c r="GU32" s="335"/>
      <c r="GV32" s="335"/>
      <c r="GW32" s="335"/>
      <c r="GX32" s="335"/>
      <c r="GY32" s="335"/>
      <c r="GZ32" s="335"/>
      <c r="HA32" s="335"/>
      <c r="HB32" s="335"/>
      <c r="HC32" s="335"/>
      <c r="HD32" s="335"/>
      <c r="HE32" s="335"/>
      <c r="HF32" s="335"/>
      <c r="HG32" s="335"/>
      <c r="HH32" s="335"/>
      <c r="HI32" s="335"/>
      <c r="HJ32" s="335"/>
      <c r="HK32" s="335"/>
      <c r="HL32" s="335"/>
      <c r="HM32" s="335"/>
      <c r="HN32" s="335"/>
      <c r="HO32" s="335"/>
      <c r="HP32" s="335"/>
      <c r="HQ32" s="335"/>
      <c r="HR32" s="335"/>
      <c r="HS32" s="335"/>
      <c r="HT32" s="335"/>
      <c r="HU32" s="335"/>
      <c r="HV32" s="335"/>
      <c r="HW32" s="335"/>
      <c r="HX32" s="335"/>
      <c r="HY32" s="335"/>
      <c r="HZ32" s="335"/>
      <c r="IA32" s="335"/>
      <c r="IB32" s="335"/>
      <c r="IC32" s="335"/>
      <c r="ID32" s="335"/>
      <c r="IE32" s="335"/>
      <c r="IF32" s="335"/>
      <c r="IG32" s="335"/>
      <c r="IH32" s="335"/>
      <c r="II32" s="335"/>
      <c r="IJ32" s="335"/>
      <c r="IK32" s="335"/>
      <c r="IL32" s="335"/>
      <c r="IM32" s="335"/>
      <c r="IN32" s="335"/>
      <c r="IO32" s="335"/>
      <c r="IP32" s="335"/>
    </row>
    <row r="33" spans="1:250" s="340" customFormat="1">
      <c r="A33" s="352" t="s">
        <v>5</v>
      </c>
      <c r="B33" s="51"/>
      <c r="C33" s="41"/>
      <c r="D33" s="334"/>
      <c r="E33" s="266">
        <v>0</v>
      </c>
      <c r="F33" s="267">
        <v>0</v>
      </c>
      <c r="G33" s="268">
        <v>0</v>
      </c>
      <c r="H33" s="325">
        <v>0</v>
      </c>
      <c r="I33" s="267">
        <v>0</v>
      </c>
      <c r="J33" s="109">
        <v>0</v>
      </c>
      <c r="K33" s="325">
        <v>0</v>
      </c>
      <c r="L33" s="267">
        <v>0</v>
      </c>
      <c r="M33" s="109">
        <v>0</v>
      </c>
      <c r="N33" s="249"/>
      <c r="O33" s="250"/>
      <c r="P33" s="269"/>
      <c r="Y33" s="359"/>
      <c r="Z33" s="353" t="s">
        <v>10</v>
      </c>
      <c r="AA33" s="354" t="s">
        <v>10</v>
      </c>
      <c r="AB33" s="86"/>
      <c r="AC33" s="86"/>
      <c r="AD33" s="87">
        <v>4</v>
      </c>
      <c r="AE33" s="87">
        <v>0</v>
      </c>
      <c r="AF33" s="87"/>
      <c r="AG33" s="128">
        <v>0</v>
      </c>
      <c r="AH33" s="335"/>
      <c r="AI33" s="324"/>
      <c r="AJ33" s="232"/>
      <c r="AK33" s="128"/>
      <c r="AL33" s="87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5"/>
      <c r="DJ33" s="335"/>
      <c r="DK33" s="335"/>
      <c r="DL33" s="335"/>
      <c r="DM33" s="335"/>
      <c r="DN33" s="335"/>
      <c r="DO33" s="335"/>
      <c r="DP33" s="335"/>
      <c r="DQ33" s="335"/>
      <c r="DR33" s="335"/>
      <c r="DS33" s="335"/>
      <c r="DT33" s="335"/>
      <c r="DU33" s="335"/>
      <c r="DV33" s="335"/>
      <c r="DW33" s="335"/>
      <c r="DX33" s="335"/>
      <c r="DY33" s="335"/>
      <c r="DZ33" s="335"/>
      <c r="EA33" s="335"/>
      <c r="EB33" s="335"/>
      <c r="EC33" s="335"/>
      <c r="ED33" s="335"/>
      <c r="EE33" s="335"/>
      <c r="EF33" s="335"/>
      <c r="EG33" s="335"/>
      <c r="EH33" s="335"/>
      <c r="EI33" s="335"/>
      <c r="EJ33" s="335"/>
      <c r="EK33" s="335"/>
      <c r="EL33" s="335"/>
      <c r="EM33" s="335"/>
      <c r="EN33" s="335"/>
      <c r="EO33" s="335"/>
      <c r="EP33" s="335"/>
      <c r="EQ33" s="335"/>
      <c r="ER33" s="335"/>
      <c r="ES33" s="335"/>
      <c r="ET33" s="335"/>
      <c r="EU33" s="335"/>
      <c r="EV33" s="335"/>
      <c r="EW33" s="335"/>
      <c r="EX33" s="335"/>
      <c r="EY33" s="335"/>
      <c r="EZ33" s="335"/>
      <c r="FA33" s="335"/>
      <c r="FB33" s="335"/>
      <c r="FC33" s="335"/>
      <c r="FD33" s="335"/>
      <c r="FE33" s="335"/>
      <c r="FF33" s="335"/>
      <c r="FG33" s="335"/>
      <c r="FH33" s="335"/>
      <c r="FI33" s="335"/>
      <c r="FJ33" s="335"/>
      <c r="FK33" s="335"/>
      <c r="FL33" s="335"/>
      <c r="FM33" s="335"/>
      <c r="FN33" s="335"/>
      <c r="FO33" s="335"/>
      <c r="FP33" s="335"/>
      <c r="FQ33" s="335"/>
      <c r="FR33" s="335"/>
      <c r="FS33" s="335"/>
      <c r="FT33" s="335"/>
      <c r="FU33" s="335"/>
      <c r="FV33" s="335"/>
      <c r="FW33" s="335"/>
      <c r="FX33" s="335"/>
      <c r="FY33" s="335"/>
      <c r="FZ33" s="335"/>
      <c r="GA33" s="335"/>
      <c r="GB33" s="335"/>
      <c r="GC33" s="335"/>
      <c r="GD33" s="335"/>
      <c r="GE33" s="335"/>
      <c r="GF33" s="335"/>
      <c r="GG33" s="335"/>
      <c r="GH33" s="335"/>
      <c r="GI33" s="335"/>
      <c r="GJ33" s="335"/>
      <c r="GK33" s="335"/>
      <c r="GL33" s="335"/>
      <c r="GM33" s="335"/>
      <c r="GN33" s="335"/>
      <c r="GO33" s="335"/>
      <c r="GP33" s="335"/>
      <c r="GQ33" s="335"/>
      <c r="GR33" s="335"/>
      <c r="GS33" s="335"/>
      <c r="GT33" s="335"/>
      <c r="GU33" s="335"/>
      <c r="GV33" s="335"/>
      <c r="GW33" s="335"/>
      <c r="GX33" s="335"/>
      <c r="GY33" s="335"/>
      <c r="GZ33" s="335"/>
      <c r="HA33" s="335"/>
      <c r="HB33" s="335"/>
      <c r="HC33" s="335"/>
      <c r="HD33" s="335"/>
      <c r="HE33" s="335"/>
      <c r="HF33" s="335"/>
      <c r="HG33" s="335"/>
      <c r="HH33" s="335"/>
      <c r="HI33" s="335"/>
      <c r="HJ33" s="335"/>
      <c r="HK33" s="335"/>
      <c r="HL33" s="335"/>
      <c r="HM33" s="335"/>
      <c r="HN33" s="335"/>
      <c r="HO33" s="335"/>
      <c r="HP33" s="335"/>
      <c r="HQ33" s="335"/>
      <c r="HR33" s="335"/>
      <c r="HS33" s="335"/>
      <c r="HT33" s="335"/>
      <c r="HU33" s="335"/>
      <c r="HV33" s="335"/>
      <c r="HW33" s="335"/>
      <c r="HX33" s="335"/>
      <c r="HY33" s="335"/>
      <c r="HZ33" s="335"/>
      <c r="IA33" s="335"/>
      <c r="IB33" s="335"/>
      <c r="IC33" s="335"/>
      <c r="ID33" s="335"/>
      <c r="IE33" s="335"/>
      <c r="IF33" s="335"/>
      <c r="IG33" s="335"/>
      <c r="IH33" s="335"/>
      <c r="II33" s="335"/>
      <c r="IJ33" s="335"/>
      <c r="IK33" s="335"/>
      <c r="IL33" s="335"/>
      <c r="IM33" s="335"/>
      <c r="IN33" s="335"/>
      <c r="IO33" s="335"/>
      <c r="IP33" s="335"/>
    </row>
    <row r="34" spans="1:250" s="340" customFormat="1">
      <c r="A34" s="361"/>
      <c r="B34" s="361"/>
      <c r="C34" s="361"/>
      <c r="D34" s="362"/>
      <c r="E34" s="363"/>
      <c r="F34" s="363"/>
      <c r="G34" s="363"/>
      <c r="H34" s="364"/>
      <c r="I34" s="363"/>
      <c r="J34" s="364"/>
      <c r="K34" s="364"/>
      <c r="L34" s="363"/>
      <c r="M34" s="364"/>
      <c r="N34" s="364"/>
      <c r="O34" s="363"/>
      <c r="P34" s="364"/>
      <c r="Y34" s="358"/>
      <c r="Z34" s="358"/>
      <c r="AA34" s="358"/>
      <c r="AB34" s="358"/>
      <c r="AC34" s="339"/>
      <c r="AD34" s="339"/>
      <c r="AG34" s="341"/>
      <c r="AH34" s="335"/>
      <c r="AI34" s="323" t="s">
        <v>10</v>
      </c>
      <c r="AJ34" s="143" t="e">
        <f>#REF!</f>
        <v>#REF!</v>
      </c>
      <c r="AK34" s="276" t="e">
        <f>#REF!</f>
        <v>#REF!</v>
      </c>
      <c r="AL34" s="103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335"/>
      <c r="DH34" s="335"/>
      <c r="DI34" s="335"/>
      <c r="DJ34" s="335"/>
      <c r="DK34" s="335"/>
      <c r="DL34" s="335"/>
      <c r="DM34" s="335"/>
      <c r="DN34" s="335"/>
      <c r="DO34" s="335"/>
      <c r="DP34" s="335"/>
      <c r="DQ34" s="335"/>
      <c r="DR34" s="335"/>
      <c r="DS34" s="335"/>
      <c r="DT34" s="335"/>
      <c r="DU34" s="335"/>
      <c r="DV34" s="335"/>
      <c r="DW34" s="335"/>
      <c r="DX34" s="335"/>
      <c r="DY34" s="335"/>
      <c r="DZ34" s="335"/>
      <c r="EA34" s="335"/>
      <c r="EB34" s="335"/>
      <c r="EC34" s="335"/>
      <c r="ED34" s="335"/>
      <c r="EE34" s="335"/>
      <c r="EF34" s="335"/>
      <c r="EG34" s="335"/>
      <c r="EH34" s="335"/>
      <c r="EI34" s="335"/>
      <c r="EJ34" s="335"/>
      <c r="EK34" s="335"/>
      <c r="EL34" s="335"/>
      <c r="EM34" s="335"/>
      <c r="EN34" s="335"/>
      <c r="EO34" s="335"/>
      <c r="EP34" s="335"/>
      <c r="EQ34" s="335"/>
      <c r="ER34" s="335"/>
      <c r="ES34" s="335"/>
      <c r="ET34" s="335"/>
      <c r="EU34" s="335"/>
      <c r="EV34" s="335"/>
      <c r="EW34" s="335"/>
      <c r="EX34" s="335"/>
      <c r="EY34" s="335"/>
      <c r="EZ34" s="335"/>
      <c r="FA34" s="335"/>
      <c r="FB34" s="335"/>
      <c r="FC34" s="335"/>
      <c r="FD34" s="335"/>
      <c r="FE34" s="335"/>
      <c r="FF34" s="335"/>
      <c r="FG34" s="335"/>
      <c r="FH34" s="335"/>
      <c r="FI34" s="335"/>
      <c r="FJ34" s="335"/>
      <c r="FK34" s="335"/>
      <c r="FL34" s="335"/>
      <c r="FM34" s="335"/>
      <c r="FN34" s="335"/>
      <c r="FO34" s="335"/>
      <c r="FP34" s="335"/>
      <c r="FQ34" s="335"/>
      <c r="FR34" s="335"/>
      <c r="FS34" s="335"/>
      <c r="FT34" s="335"/>
      <c r="FU34" s="335"/>
      <c r="FV34" s="335"/>
      <c r="FW34" s="335"/>
      <c r="FX34" s="335"/>
      <c r="FY34" s="335"/>
      <c r="FZ34" s="335"/>
      <c r="GA34" s="335"/>
      <c r="GB34" s="335"/>
      <c r="GC34" s="335"/>
      <c r="GD34" s="335"/>
      <c r="GE34" s="335"/>
      <c r="GF34" s="335"/>
      <c r="GG34" s="335"/>
      <c r="GH34" s="335"/>
      <c r="GI34" s="335"/>
      <c r="GJ34" s="335"/>
      <c r="GK34" s="335"/>
      <c r="GL34" s="335"/>
      <c r="GM34" s="335"/>
      <c r="GN34" s="335"/>
      <c r="GO34" s="335"/>
      <c r="GP34" s="335"/>
      <c r="GQ34" s="335"/>
      <c r="GR34" s="335"/>
      <c r="GS34" s="335"/>
      <c r="GT34" s="335"/>
      <c r="GU34" s="335"/>
      <c r="GV34" s="335"/>
      <c r="GW34" s="335"/>
      <c r="GX34" s="335"/>
      <c r="GY34" s="335"/>
      <c r="GZ34" s="335"/>
      <c r="HA34" s="335"/>
      <c r="HB34" s="335"/>
      <c r="HC34" s="335"/>
      <c r="HD34" s="335"/>
      <c r="HE34" s="335"/>
      <c r="HF34" s="335"/>
      <c r="HG34" s="335"/>
      <c r="HH34" s="335"/>
      <c r="HI34" s="335"/>
      <c r="HJ34" s="335"/>
      <c r="HK34" s="335"/>
      <c r="HL34" s="335"/>
      <c r="HM34" s="335"/>
      <c r="HN34" s="335"/>
      <c r="HO34" s="335"/>
      <c r="HP34" s="335"/>
      <c r="HQ34" s="335"/>
      <c r="HR34" s="335"/>
      <c r="HS34" s="335"/>
      <c r="HT34" s="335"/>
      <c r="HU34" s="335"/>
      <c r="HV34" s="335"/>
      <c r="HW34" s="335"/>
      <c r="HX34" s="335"/>
      <c r="HY34" s="335"/>
      <c r="HZ34" s="335"/>
      <c r="IA34" s="335"/>
      <c r="IB34" s="335"/>
      <c r="IC34" s="335"/>
      <c r="ID34" s="335"/>
      <c r="IE34" s="335"/>
      <c r="IF34" s="335"/>
      <c r="IG34" s="335"/>
      <c r="IH34" s="335"/>
      <c r="II34" s="335"/>
      <c r="IJ34" s="335"/>
      <c r="IK34" s="335"/>
      <c r="IL34" s="335"/>
      <c r="IM34" s="335"/>
      <c r="IN34" s="335"/>
      <c r="IO34" s="335"/>
      <c r="IP34" s="335"/>
    </row>
    <row r="35" spans="1:250" s="340" customFormat="1">
      <c r="A35" s="335"/>
      <c r="B35" s="365"/>
      <c r="C35" s="335"/>
      <c r="D35" s="342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66"/>
      <c r="R35" s="367"/>
      <c r="S35" s="348"/>
      <c r="T35" s="367"/>
      <c r="U35" s="368"/>
      <c r="V35" s="369"/>
      <c r="W35" s="348"/>
      <c r="X35" s="370"/>
      <c r="Y35" s="442"/>
      <c r="Z35" s="442"/>
      <c r="AA35" s="442"/>
      <c r="AB35" s="442"/>
      <c r="AC35" s="339"/>
      <c r="AD35" s="339"/>
      <c r="AG35" s="341"/>
      <c r="AI35" s="324"/>
      <c r="AJ35" s="232"/>
      <c r="AK35" s="128"/>
      <c r="AL35" s="126"/>
    </row>
    <row r="36" spans="1:250" s="340" customFormat="1">
      <c r="A36" s="335"/>
      <c r="B36" s="365"/>
      <c r="C36" s="335"/>
      <c r="D36" s="342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66"/>
      <c r="R36" s="367"/>
      <c r="S36" s="348"/>
      <c r="T36" s="367"/>
      <c r="U36" s="368"/>
      <c r="V36" s="369"/>
      <c r="W36" s="348"/>
      <c r="X36" s="367"/>
      <c r="Y36" s="335"/>
      <c r="Z36" s="335"/>
      <c r="AA36" s="335"/>
      <c r="AB36" s="335"/>
      <c r="AC36" s="339"/>
      <c r="AD36" s="339"/>
      <c r="AG36" s="341"/>
      <c r="AI36" s="357">
        <v>2</v>
      </c>
      <c r="AJ36" s="143" t="str">
        <f>AE$27</f>
        <v>Faria, Dan</v>
      </c>
      <c r="AK36" s="276">
        <f>AG$27</f>
        <v>850</v>
      </c>
      <c r="AL36" s="125"/>
    </row>
    <row r="37" spans="1:250" s="340" customFormat="1">
      <c r="A37" s="335"/>
      <c r="B37" s="343"/>
      <c r="C37" s="343" t="s">
        <v>1</v>
      </c>
      <c r="D37" s="337">
        <f>D25+1</f>
        <v>4</v>
      </c>
      <c r="E37" s="344" t="s">
        <v>2</v>
      </c>
      <c r="F37" s="344"/>
      <c r="G37" s="344"/>
      <c r="H37" s="344" t="s">
        <v>3</v>
      </c>
      <c r="I37" s="344"/>
      <c r="J37" s="344"/>
      <c r="K37" s="344" t="s">
        <v>4</v>
      </c>
      <c r="L37" s="344"/>
      <c r="M37" s="344"/>
      <c r="N37" s="344" t="s">
        <v>5</v>
      </c>
      <c r="O37" s="344"/>
      <c r="P37" s="344"/>
      <c r="Q37" s="371"/>
      <c r="R37" s="372"/>
      <c r="S37" s="360"/>
      <c r="T37" s="372"/>
      <c r="U37" s="373"/>
      <c r="V37" s="374"/>
      <c r="W37" s="360"/>
      <c r="X37" s="372"/>
      <c r="Y37" s="345" t="s">
        <v>6</v>
      </c>
      <c r="Z37" s="342" t="s">
        <v>7</v>
      </c>
      <c r="AA37" s="346" t="s">
        <v>8</v>
      </c>
      <c r="AB37" s="347" t="s">
        <v>9</v>
      </c>
      <c r="AC37" s="86" t="s">
        <v>46</v>
      </c>
      <c r="AD37" s="339"/>
      <c r="AG37" s="341"/>
      <c r="AH37" s="335"/>
      <c r="AI37" s="324"/>
      <c r="AJ37" s="87"/>
      <c r="AK37" s="128"/>
      <c r="AL37" s="87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5"/>
      <c r="DI37" s="335"/>
      <c r="DJ37" s="335"/>
      <c r="DK37" s="335"/>
      <c r="DL37" s="335"/>
      <c r="DM37" s="335"/>
      <c r="DN37" s="335"/>
      <c r="DO37" s="335"/>
      <c r="DP37" s="335"/>
      <c r="DQ37" s="335"/>
      <c r="DR37" s="335"/>
      <c r="DS37" s="335"/>
      <c r="DT37" s="335"/>
      <c r="DU37" s="335"/>
      <c r="DV37" s="335"/>
      <c r="DW37" s="335"/>
      <c r="DX37" s="335"/>
      <c r="DY37" s="335"/>
      <c r="DZ37" s="335"/>
      <c r="EA37" s="335"/>
      <c r="EB37" s="335"/>
      <c r="EC37" s="335"/>
      <c r="ED37" s="335"/>
      <c r="EE37" s="335"/>
      <c r="EF37" s="335"/>
      <c r="EG37" s="335"/>
      <c r="EH37" s="335"/>
      <c r="EI37" s="335"/>
      <c r="EJ37" s="335"/>
      <c r="EK37" s="335"/>
      <c r="EL37" s="335"/>
      <c r="EM37" s="335"/>
      <c r="EN37" s="335"/>
      <c r="EO37" s="335"/>
      <c r="EP37" s="335"/>
      <c r="EQ37" s="335"/>
      <c r="ER37" s="335"/>
      <c r="ES37" s="335"/>
      <c r="ET37" s="335"/>
      <c r="EU37" s="335"/>
      <c r="EV37" s="335"/>
      <c r="EW37" s="335"/>
      <c r="EX37" s="335"/>
      <c r="EY37" s="335"/>
      <c r="EZ37" s="335"/>
      <c r="FA37" s="335"/>
      <c r="FB37" s="335"/>
      <c r="FC37" s="335"/>
      <c r="FD37" s="335"/>
      <c r="FE37" s="335"/>
      <c r="FF37" s="335"/>
      <c r="FG37" s="335"/>
      <c r="FH37" s="335"/>
      <c r="FI37" s="335"/>
      <c r="FJ37" s="335"/>
      <c r="FK37" s="335"/>
      <c r="FL37" s="335"/>
      <c r="FM37" s="335"/>
      <c r="FN37" s="335"/>
      <c r="FO37" s="335"/>
      <c r="FP37" s="335"/>
      <c r="FQ37" s="335"/>
      <c r="FR37" s="335"/>
      <c r="FS37" s="335"/>
      <c r="FT37" s="335"/>
      <c r="FU37" s="335"/>
      <c r="FV37" s="335"/>
      <c r="FW37" s="335"/>
      <c r="FX37" s="335"/>
      <c r="FY37" s="335"/>
      <c r="FZ37" s="335"/>
      <c r="GA37" s="335"/>
      <c r="GB37" s="335"/>
      <c r="GC37" s="335"/>
      <c r="GD37" s="335"/>
      <c r="GE37" s="335"/>
      <c r="GF37" s="335"/>
      <c r="GG37" s="335"/>
      <c r="GH37" s="335"/>
      <c r="GI37" s="335"/>
      <c r="GJ37" s="335"/>
      <c r="GK37" s="335"/>
      <c r="GL37" s="335"/>
      <c r="GM37" s="335"/>
      <c r="GN37" s="335"/>
      <c r="GO37" s="335"/>
      <c r="GP37" s="335"/>
      <c r="GQ37" s="335"/>
      <c r="GR37" s="335"/>
      <c r="GS37" s="335"/>
      <c r="GT37" s="335"/>
      <c r="GU37" s="335"/>
      <c r="GV37" s="335"/>
      <c r="GW37" s="335"/>
      <c r="GX37" s="335"/>
      <c r="GY37" s="335"/>
      <c r="GZ37" s="335"/>
      <c r="HA37" s="335"/>
      <c r="HB37" s="335"/>
      <c r="HC37" s="335"/>
      <c r="HD37" s="335"/>
      <c r="HE37" s="335"/>
      <c r="HF37" s="335"/>
      <c r="HG37" s="335"/>
      <c r="HH37" s="335"/>
      <c r="HI37" s="335"/>
      <c r="HJ37" s="335"/>
      <c r="HK37" s="335"/>
      <c r="HL37" s="335"/>
      <c r="HM37" s="335"/>
      <c r="HN37" s="335"/>
      <c r="HO37" s="335"/>
      <c r="HP37" s="335"/>
      <c r="HQ37" s="335"/>
      <c r="HR37" s="335"/>
      <c r="HS37" s="335"/>
      <c r="HT37" s="335"/>
      <c r="HU37" s="335"/>
      <c r="HV37" s="335"/>
      <c r="HW37" s="335"/>
      <c r="HX37" s="335"/>
      <c r="HY37" s="335"/>
      <c r="HZ37" s="335"/>
      <c r="IA37" s="335"/>
      <c r="IB37" s="335"/>
      <c r="IC37" s="335"/>
      <c r="ID37" s="335"/>
      <c r="IE37" s="335"/>
      <c r="IF37" s="335"/>
      <c r="IG37" s="335"/>
      <c r="IH37" s="335"/>
      <c r="II37" s="335"/>
      <c r="IJ37" s="335"/>
      <c r="IK37" s="335"/>
      <c r="IL37" s="335"/>
      <c r="IM37" s="335"/>
      <c r="IN37" s="335"/>
      <c r="IO37" s="335"/>
      <c r="IP37" s="335"/>
    </row>
    <row r="38" spans="1:250" s="340" customFormat="1">
      <c r="A38" s="335"/>
      <c r="B38" s="14"/>
      <c r="C38" s="15"/>
      <c r="D38" s="16"/>
      <c r="E38" s="236"/>
      <c r="F38" s="237"/>
      <c r="G38" s="237"/>
      <c r="H38" s="68" t="s">
        <v>7</v>
      </c>
      <c r="I38" s="238">
        <v>0</v>
      </c>
      <c r="J38" s="239">
        <v>0</v>
      </c>
      <c r="K38" s="68" t="s">
        <v>8</v>
      </c>
      <c r="L38" s="238">
        <v>-11</v>
      </c>
      <c r="M38" s="239">
        <v>13</v>
      </c>
      <c r="N38" s="68" t="s">
        <v>7</v>
      </c>
      <c r="O38" s="238">
        <v>0</v>
      </c>
      <c r="P38" s="240">
        <v>0</v>
      </c>
      <c r="Q38" s="348"/>
      <c r="R38" s="348"/>
      <c r="S38" s="348">
        <v>2</v>
      </c>
      <c r="T38" s="340">
        <v>0</v>
      </c>
      <c r="U38" s="340">
        <v>0</v>
      </c>
      <c r="V38" s="340">
        <v>1</v>
      </c>
      <c r="W38" s="340">
        <v>2</v>
      </c>
      <c r="X38" s="340">
        <v>0</v>
      </c>
      <c r="Y38" s="349">
        <v>5</v>
      </c>
      <c r="Z38" s="350"/>
      <c r="AA38" s="351"/>
      <c r="AB38" s="71">
        <v>2</v>
      </c>
      <c r="AC38" s="71"/>
      <c r="AD38" s="87"/>
      <c r="AE38" s="332"/>
      <c r="AF38" s="333"/>
      <c r="AG38" s="16"/>
      <c r="AH38" s="335"/>
      <c r="AI38" s="324"/>
      <c r="AJ38" s="87"/>
      <c r="AK38" s="128"/>
      <c r="AL38" s="87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5"/>
      <c r="DM38" s="335"/>
      <c r="DN38" s="335"/>
      <c r="DO38" s="335"/>
      <c r="DP38" s="335"/>
      <c r="DQ38" s="335"/>
      <c r="DR38" s="335"/>
      <c r="DS38" s="335"/>
      <c r="DT38" s="335"/>
      <c r="DU38" s="335"/>
      <c r="DV38" s="335"/>
      <c r="DW38" s="335"/>
      <c r="DX38" s="335"/>
      <c r="DY38" s="335"/>
      <c r="DZ38" s="335"/>
      <c r="EA38" s="335"/>
      <c r="EB38" s="335"/>
      <c r="EC38" s="335"/>
      <c r="ED38" s="335"/>
      <c r="EE38" s="335"/>
      <c r="EF38" s="335"/>
      <c r="EG38" s="335"/>
      <c r="EH38" s="335"/>
      <c r="EI38" s="335"/>
      <c r="EJ38" s="335"/>
      <c r="EK38" s="335"/>
      <c r="EL38" s="335"/>
      <c r="EM38" s="335"/>
      <c r="EN38" s="335"/>
      <c r="EO38" s="335"/>
      <c r="EP38" s="335"/>
      <c r="EQ38" s="335"/>
      <c r="ER38" s="335"/>
      <c r="ES38" s="335"/>
      <c r="ET38" s="335"/>
      <c r="EU38" s="335"/>
      <c r="EV38" s="335"/>
      <c r="EW38" s="335"/>
      <c r="EX38" s="335"/>
      <c r="EY38" s="335"/>
      <c r="EZ38" s="335"/>
      <c r="FA38" s="335"/>
      <c r="FB38" s="335"/>
      <c r="FC38" s="335"/>
      <c r="FD38" s="335"/>
      <c r="FE38" s="335"/>
      <c r="FF38" s="335"/>
      <c r="FG38" s="335"/>
      <c r="FH38" s="335"/>
      <c r="FI38" s="335"/>
      <c r="FJ38" s="335"/>
      <c r="FK38" s="335"/>
      <c r="FL38" s="335"/>
      <c r="FM38" s="335"/>
      <c r="FN38" s="335"/>
      <c r="FO38" s="335"/>
      <c r="FP38" s="335"/>
      <c r="FQ38" s="335"/>
      <c r="FR38" s="335"/>
      <c r="FS38" s="335"/>
      <c r="FT38" s="335"/>
      <c r="FU38" s="335"/>
      <c r="FV38" s="335"/>
      <c r="FW38" s="335"/>
      <c r="FX38" s="335"/>
      <c r="FY38" s="335"/>
      <c r="FZ38" s="335"/>
      <c r="GA38" s="335"/>
      <c r="GB38" s="335"/>
      <c r="GC38" s="335"/>
      <c r="GD38" s="335"/>
      <c r="GE38" s="335"/>
      <c r="GF38" s="335"/>
      <c r="GG38" s="335"/>
      <c r="GH38" s="335"/>
      <c r="GI38" s="335"/>
      <c r="GJ38" s="335"/>
      <c r="GK38" s="335"/>
      <c r="GL38" s="335"/>
      <c r="GM38" s="335"/>
      <c r="GN38" s="335"/>
      <c r="GO38" s="335"/>
      <c r="GP38" s="335"/>
      <c r="GQ38" s="335"/>
      <c r="GR38" s="335"/>
      <c r="GS38" s="335"/>
      <c r="GT38" s="335"/>
      <c r="GU38" s="335"/>
      <c r="GV38" s="335"/>
      <c r="GW38" s="335"/>
      <c r="GX38" s="335"/>
      <c r="GY38" s="335"/>
      <c r="GZ38" s="335"/>
      <c r="HA38" s="335"/>
      <c r="HB38" s="335"/>
      <c r="HC38" s="335"/>
      <c r="HD38" s="335"/>
      <c r="HE38" s="335"/>
      <c r="HF38" s="335"/>
      <c r="HG38" s="335"/>
      <c r="HH38" s="335"/>
      <c r="HI38" s="335"/>
      <c r="HJ38" s="335"/>
      <c r="HK38" s="335"/>
      <c r="HL38" s="335"/>
      <c r="HM38" s="335"/>
      <c r="HN38" s="335"/>
      <c r="HO38" s="335"/>
      <c r="HP38" s="335"/>
      <c r="HQ38" s="335"/>
      <c r="HR38" s="335"/>
      <c r="HS38" s="335"/>
      <c r="HT38" s="335"/>
      <c r="HU38" s="335"/>
      <c r="HV38" s="335"/>
      <c r="HW38" s="335"/>
      <c r="HX38" s="335"/>
      <c r="HY38" s="335"/>
      <c r="HZ38" s="335"/>
      <c r="IA38" s="335"/>
      <c r="IB38" s="335"/>
      <c r="IC38" s="335"/>
      <c r="ID38" s="335"/>
      <c r="IE38" s="335"/>
      <c r="IF38" s="335"/>
      <c r="IG38" s="335"/>
      <c r="IH38" s="335"/>
      <c r="II38" s="335"/>
      <c r="IJ38" s="335"/>
      <c r="IK38" s="335"/>
      <c r="IL38" s="335"/>
      <c r="IM38" s="335"/>
      <c r="IN38" s="335"/>
      <c r="IO38" s="335"/>
      <c r="IP38" s="335"/>
    </row>
    <row r="39" spans="1:250" s="340" customFormat="1">
      <c r="A39" s="352" t="s">
        <v>2</v>
      </c>
      <c r="B39" s="31" t="s">
        <v>142</v>
      </c>
      <c r="C39" s="32"/>
      <c r="D39" s="33">
        <v>800</v>
      </c>
      <c r="E39" s="249"/>
      <c r="F39" s="250"/>
      <c r="G39" s="250"/>
      <c r="H39" s="251">
        <v>6</v>
      </c>
      <c r="I39" s="252">
        <v>3</v>
      </c>
      <c r="J39" s="252">
        <v>5</v>
      </c>
      <c r="K39" s="251">
        <v>-9</v>
      </c>
      <c r="L39" s="252">
        <v>8</v>
      </c>
      <c r="M39" s="252">
        <v>-8</v>
      </c>
      <c r="N39" s="251">
        <v>7</v>
      </c>
      <c r="O39" s="252">
        <v>3</v>
      </c>
      <c r="P39" s="253">
        <v>10</v>
      </c>
      <c r="Y39" s="347"/>
      <c r="Z39" s="353" t="s">
        <v>10</v>
      </c>
      <c r="AA39" s="354" t="s">
        <v>10</v>
      </c>
      <c r="AB39" s="86"/>
      <c r="AC39" s="86"/>
      <c r="AD39" s="87">
        <v>1</v>
      </c>
      <c r="AE39" s="51" t="s">
        <v>144</v>
      </c>
      <c r="AF39" s="41"/>
      <c r="AG39" s="334" t="s">
        <v>141</v>
      </c>
      <c r="AH39" s="335"/>
      <c r="AI39" s="324"/>
      <c r="AJ39" s="2" t="s">
        <v>129</v>
      </c>
      <c r="AK39" s="123"/>
      <c r="AL39" s="87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335"/>
      <c r="CB39" s="335"/>
      <c r="CC39" s="335"/>
      <c r="CD39" s="335"/>
      <c r="CE39" s="335"/>
      <c r="CF39" s="335"/>
      <c r="CG39" s="335"/>
      <c r="CH39" s="335"/>
      <c r="CI39" s="335"/>
      <c r="CJ39" s="335"/>
      <c r="CK39" s="335"/>
      <c r="CL39" s="335"/>
      <c r="CM39" s="335"/>
      <c r="CN39" s="335"/>
      <c r="CO39" s="335"/>
      <c r="CP39" s="335"/>
      <c r="CQ39" s="335"/>
      <c r="CR39" s="335"/>
      <c r="CS39" s="335"/>
      <c r="CT39" s="335"/>
      <c r="CU39" s="335"/>
      <c r="CV39" s="335"/>
      <c r="CW39" s="335"/>
      <c r="CX39" s="335"/>
      <c r="CY39" s="335"/>
      <c r="CZ39" s="335"/>
      <c r="DA39" s="335"/>
      <c r="DB39" s="335"/>
      <c r="DC39" s="335"/>
      <c r="DD39" s="335"/>
      <c r="DE39" s="335"/>
      <c r="DF39" s="335"/>
      <c r="DG39" s="335"/>
      <c r="DH39" s="335"/>
      <c r="DI39" s="335"/>
      <c r="DJ39" s="335"/>
      <c r="DK39" s="335"/>
      <c r="DL39" s="335"/>
      <c r="DM39" s="335"/>
      <c r="DN39" s="335"/>
      <c r="DO39" s="335"/>
      <c r="DP39" s="335"/>
      <c r="DQ39" s="335"/>
      <c r="DR39" s="335"/>
      <c r="DS39" s="335"/>
      <c r="DT39" s="335"/>
      <c r="DU39" s="335"/>
      <c r="DV39" s="335"/>
      <c r="DW39" s="335"/>
      <c r="DX39" s="335"/>
      <c r="DY39" s="335"/>
      <c r="DZ39" s="335"/>
      <c r="EA39" s="335"/>
      <c r="EB39" s="335"/>
      <c r="EC39" s="335"/>
      <c r="ED39" s="335"/>
      <c r="EE39" s="335"/>
      <c r="EF39" s="335"/>
      <c r="EG39" s="335"/>
      <c r="EH39" s="335"/>
      <c r="EI39" s="335"/>
      <c r="EJ39" s="335"/>
      <c r="EK39" s="335"/>
      <c r="EL39" s="335"/>
      <c r="EM39" s="335"/>
      <c r="EN39" s="335"/>
      <c r="EO39" s="335"/>
      <c r="EP39" s="335"/>
      <c r="EQ39" s="335"/>
      <c r="ER39" s="335"/>
      <c r="ES39" s="335"/>
      <c r="ET39" s="335"/>
      <c r="EU39" s="335"/>
      <c r="EV39" s="335"/>
      <c r="EW39" s="335"/>
      <c r="EX39" s="335"/>
      <c r="EY39" s="335"/>
      <c r="EZ39" s="335"/>
      <c r="FA39" s="335"/>
      <c r="FB39" s="335"/>
      <c r="FC39" s="335"/>
      <c r="FD39" s="335"/>
      <c r="FE39" s="335"/>
      <c r="FF39" s="335"/>
      <c r="FG39" s="335"/>
      <c r="FH39" s="335"/>
      <c r="FI39" s="335"/>
      <c r="FJ39" s="335"/>
      <c r="FK39" s="335"/>
      <c r="FL39" s="335"/>
      <c r="FM39" s="335"/>
      <c r="FN39" s="335"/>
      <c r="FO39" s="335"/>
      <c r="FP39" s="335"/>
      <c r="FQ39" s="335"/>
      <c r="FR39" s="335"/>
      <c r="FS39" s="335"/>
      <c r="FT39" s="335"/>
      <c r="FU39" s="335"/>
      <c r="FV39" s="335"/>
      <c r="FW39" s="335"/>
      <c r="FX39" s="335"/>
      <c r="FY39" s="335"/>
      <c r="FZ39" s="335"/>
      <c r="GA39" s="335"/>
      <c r="GB39" s="335"/>
      <c r="GC39" s="335"/>
      <c r="GD39" s="335"/>
      <c r="GE39" s="335"/>
      <c r="GF39" s="335"/>
      <c r="GG39" s="335"/>
      <c r="GH39" s="335"/>
      <c r="GI39" s="335"/>
      <c r="GJ39" s="335"/>
      <c r="GK39" s="335"/>
      <c r="GL39" s="335"/>
      <c r="GM39" s="335"/>
      <c r="GN39" s="335"/>
      <c r="GO39" s="335"/>
      <c r="GP39" s="335"/>
      <c r="GQ39" s="335"/>
      <c r="GR39" s="335"/>
      <c r="GS39" s="335"/>
      <c r="GT39" s="335"/>
      <c r="GU39" s="335"/>
      <c r="GV39" s="335"/>
      <c r="GW39" s="335"/>
      <c r="GX39" s="335"/>
      <c r="GY39" s="335"/>
      <c r="GZ39" s="335"/>
      <c r="HA39" s="335"/>
      <c r="HB39" s="335"/>
      <c r="HC39" s="335"/>
      <c r="HD39" s="335"/>
      <c r="HE39" s="335"/>
      <c r="HF39" s="335"/>
      <c r="HG39" s="335"/>
      <c r="HH39" s="335"/>
      <c r="HI39" s="335"/>
      <c r="HJ39" s="335"/>
      <c r="HK39" s="335"/>
      <c r="HL39" s="335"/>
      <c r="HM39" s="335"/>
      <c r="HN39" s="335"/>
      <c r="HO39" s="335"/>
      <c r="HP39" s="335"/>
      <c r="HQ39" s="335"/>
      <c r="HR39" s="335"/>
      <c r="HS39" s="335"/>
      <c r="HT39" s="335"/>
      <c r="HU39" s="335"/>
      <c r="HV39" s="335"/>
      <c r="HW39" s="335"/>
      <c r="HX39" s="335"/>
      <c r="HY39" s="335"/>
      <c r="HZ39" s="335"/>
      <c r="IA39" s="335"/>
      <c r="IB39" s="335"/>
      <c r="IC39" s="335"/>
      <c r="ID39" s="335"/>
      <c r="IE39" s="335"/>
      <c r="IF39" s="335"/>
      <c r="IG39" s="335"/>
      <c r="IH39" s="335"/>
      <c r="II39" s="335"/>
      <c r="IJ39" s="335"/>
      <c r="IK39" s="335"/>
      <c r="IL39" s="335"/>
      <c r="IM39" s="335"/>
      <c r="IN39" s="335"/>
      <c r="IO39" s="335"/>
      <c r="IP39" s="335"/>
    </row>
    <row r="40" spans="1:250" s="340" customFormat="1">
      <c r="A40" s="355"/>
      <c r="B40" s="332"/>
      <c r="C40" s="333"/>
      <c r="D40" s="16"/>
      <c r="E40" s="68" t="s">
        <v>8</v>
      </c>
      <c r="F40" s="238">
        <v>0</v>
      </c>
      <c r="G40" s="258">
        <v>0</v>
      </c>
      <c r="H40" s="236"/>
      <c r="I40" s="237"/>
      <c r="J40" s="237"/>
      <c r="K40" s="68" t="s">
        <v>8</v>
      </c>
      <c r="L40" s="238">
        <v>0</v>
      </c>
      <c r="M40" s="239">
        <v>0</v>
      </c>
      <c r="N40" s="68" t="s">
        <v>8</v>
      </c>
      <c r="O40" s="238">
        <v>0</v>
      </c>
      <c r="P40" s="240">
        <v>0</v>
      </c>
      <c r="Q40" s="356">
        <v>0</v>
      </c>
      <c r="R40" s="356">
        <v>1</v>
      </c>
      <c r="S40" s="356"/>
      <c r="U40" s="340">
        <v>0</v>
      </c>
      <c r="V40" s="340">
        <v>1</v>
      </c>
      <c r="W40" s="340">
        <v>0</v>
      </c>
      <c r="X40" s="340">
        <v>1</v>
      </c>
      <c r="Y40" s="349">
        <v>3</v>
      </c>
      <c r="Z40" s="350"/>
      <c r="AA40" s="351"/>
      <c r="AB40" s="77">
        <v>4</v>
      </c>
      <c r="AC40" s="77"/>
      <c r="AD40" s="87"/>
      <c r="AE40" s="14"/>
      <c r="AF40" s="15"/>
      <c r="AG40" s="16"/>
      <c r="AH40" s="335"/>
      <c r="AI40" s="324" t="s">
        <v>100</v>
      </c>
      <c r="AJ40" s="2"/>
      <c r="AK40" s="128" t="s">
        <v>24</v>
      </c>
      <c r="AL40" s="87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5"/>
      <c r="FL40" s="335"/>
      <c r="FM40" s="335"/>
      <c r="FN40" s="335"/>
      <c r="FO40" s="335"/>
      <c r="FP40" s="335"/>
      <c r="FQ40" s="335"/>
      <c r="FR40" s="335"/>
      <c r="FS40" s="335"/>
      <c r="FT40" s="335"/>
      <c r="FU40" s="335"/>
      <c r="FV40" s="335"/>
      <c r="FW40" s="335"/>
      <c r="FX40" s="335"/>
      <c r="FY40" s="335"/>
      <c r="FZ40" s="335"/>
      <c r="GA40" s="335"/>
      <c r="GB40" s="335"/>
      <c r="GC40" s="335"/>
      <c r="GD40" s="335"/>
      <c r="GE40" s="335"/>
      <c r="GF40" s="335"/>
      <c r="GG40" s="335"/>
      <c r="GH40" s="335"/>
      <c r="GI40" s="335"/>
      <c r="GJ40" s="335"/>
      <c r="GK40" s="335"/>
      <c r="GL40" s="335"/>
      <c r="GM40" s="335"/>
      <c r="GN40" s="335"/>
      <c r="GO40" s="335"/>
      <c r="GP40" s="335"/>
      <c r="GQ40" s="335"/>
      <c r="GR40" s="335"/>
      <c r="GS40" s="335"/>
      <c r="GT40" s="335"/>
      <c r="GU40" s="335"/>
      <c r="GV40" s="335"/>
      <c r="GW40" s="335"/>
      <c r="GX40" s="335"/>
      <c r="GY40" s="335"/>
      <c r="GZ40" s="335"/>
      <c r="HA40" s="335"/>
      <c r="HB40" s="335"/>
      <c r="HC40" s="335"/>
      <c r="HD40" s="335"/>
      <c r="HE40" s="335"/>
      <c r="HF40" s="335"/>
      <c r="HG40" s="335"/>
      <c r="HH40" s="335"/>
      <c r="HI40" s="335"/>
      <c r="HJ40" s="335"/>
      <c r="HK40" s="335"/>
      <c r="HL40" s="335"/>
      <c r="HM40" s="335"/>
      <c r="HN40" s="335"/>
      <c r="HO40" s="335"/>
      <c r="HP40" s="335"/>
      <c r="HQ40" s="335"/>
      <c r="HR40" s="335"/>
      <c r="HS40" s="335"/>
      <c r="HT40" s="335"/>
      <c r="HU40" s="335"/>
      <c r="HV40" s="335"/>
      <c r="HW40" s="335"/>
      <c r="HX40" s="335"/>
      <c r="HY40" s="335"/>
      <c r="HZ40" s="335"/>
      <c r="IA40" s="335"/>
      <c r="IB40" s="335"/>
      <c r="IC40" s="335"/>
      <c r="ID40" s="335"/>
      <c r="IE40" s="335"/>
      <c r="IF40" s="335"/>
      <c r="IG40" s="335"/>
      <c r="IH40" s="335"/>
      <c r="II40" s="335"/>
      <c r="IJ40" s="335"/>
      <c r="IK40" s="335"/>
      <c r="IL40" s="335"/>
      <c r="IM40" s="335"/>
      <c r="IN40" s="335"/>
      <c r="IO40" s="335"/>
      <c r="IP40" s="335"/>
    </row>
    <row r="41" spans="1:250" s="340" customFormat="1">
      <c r="A41" s="352" t="s">
        <v>3</v>
      </c>
      <c r="B41" s="51" t="s">
        <v>143</v>
      </c>
      <c r="C41" s="41"/>
      <c r="D41" s="334">
        <v>800</v>
      </c>
      <c r="E41" s="72">
        <v>-6</v>
      </c>
      <c r="F41" s="260">
        <v>-3</v>
      </c>
      <c r="G41" s="243">
        <v>-5</v>
      </c>
      <c r="H41" s="249"/>
      <c r="I41" s="250"/>
      <c r="J41" s="250"/>
      <c r="K41" s="251">
        <v>-4</v>
      </c>
      <c r="L41" s="252">
        <v>-1</v>
      </c>
      <c r="M41" s="252">
        <v>-1</v>
      </c>
      <c r="N41" s="251">
        <v>-3</v>
      </c>
      <c r="O41" s="252">
        <v>-6</v>
      </c>
      <c r="P41" s="253">
        <v>-7</v>
      </c>
      <c r="Q41" s="348"/>
      <c r="R41" s="348"/>
      <c r="S41" s="348"/>
      <c r="Y41" s="347"/>
      <c r="Z41" s="353" t="s">
        <v>10</v>
      </c>
      <c r="AA41" s="354" t="s">
        <v>10</v>
      </c>
      <c r="AB41" s="86"/>
      <c r="AC41" s="86"/>
      <c r="AD41" s="87">
        <v>2</v>
      </c>
      <c r="AE41" s="31" t="s">
        <v>142</v>
      </c>
      <c r="AF41" s="32"/>
      <c r="AG41" s="33">
        <v>800</v>
      </c>
      <c r="AH41" s="335"/>
      <c r="AI41" s="357">
        <v>1</v>
      </c>
      <c r="AJ41" s="143" t="str">
        <f>AE$5</f>
        <v>Chandran, Sharan</v>
      </c>
      <c r="AK41" s="276">
        <f>AG$5</f>
        <v>0</v>
      </c>
      <c r="AL41" s="103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  <c r="FT41" s="335"/>
      <c r="FU41" s="335"/>
      <c r="FV41" s="335"/>
      <c r="FW41" s="335"/>
      <c r="FX41" s="335"/>
      <c r="FY41" s="335"/>
      <c r="FZ41" s="335"/>
      <c r="GA41" s="335"/>
      <c r="GB41" s="335"/>
      <c r="GC41" s="335"/>
      <c r="GD41" s="335"/>
      <c r="GE41" s="335"/>
      <c r="GF41" s="335"/>
      <c r="GG41" s="335"/>
      <c r="GH41" s="335"/>
      <c r="GI41" s="335"/>
      <c r="GJ41" s="335"/>
      <c r="GK41" s="335"/>
      <c r="GL41" s="335"/>
      <c r="GM41" s="335"/>
      <c r="GN41" s="335"/>
      <c r="GO41" s="335"/>
      <c r="GP41" s="335"/>
      <c r="GQ41" s="335"/>
      <c r="GR41" s="335"/>
      <c r="GS41" s="335"/>
      <c r="GT41" s="335"/>
      <c r="GU41" s="335"/>
      <c r="GV41" s="335"/>
      <c r="GW41" s="335"/>
      <c r="GX41" s="335"/>
      <c r="GY41" s="335"/>
      <c r="GZ41" s="335"/>
      <c r="HA41" s="335"/>
      <c r="HB41" s="335"/>
      <c r="HC41" s="335"/>
      <c r="HD41" s="335"/>
      <c r="HE41" s="335"/>
      <c r="HF41" s="335"/>
      <c r="HG41" s="335"/>
      <c r="HH41" s="335"/>
      <c r="HI41" s="335"/>
      <c r="HJ41" s="335"/>
      <c r="HK41" s="335"/>
      <c r="HL41" s="335"/>
      <c r="HM41" s="335"/>
      <c r="HN41" s="335"/>
      <c r="HO41" s="335"/>
      <c r="HP41" s="335"/>
      <c r="HQ41" s="335"/>
      <c r="HR41" s="335"/>
      <c r="HS41" s="335"/>
      <c r="HT41" s="335"/>
      <c r="HU41" s="335"/>
      <c r="HV41" s="335"/>
      <c r="HW41" s="335"/>
      <c r="HX41" s="335"/>
      <c r="HY41" s="335"/>
      <c r="HZ41" s="335"/>
      <c r="IA41" s="335"/>
      <c r="IB41" s="335"/>
      <c r="IC41" s="335"/>
      <c r="ID41" s="335"/>
      <c r="IE41" s="335"/>
      <c r="IF41" s="335"/>
      <c r="IG41" s="335"/>
      <c r="IH41" s="335"/>
      <c r="II41" s="335"/>
      <c r="IJ41" s="335"/>
      <c r="IK41" s="335"/>
      <c r="IL41" s="335"/>
      <c r="IM41" s="335"/>
      <c r="IN41" s="335"/>
      <c r="IO41" s="335"/>
      <c r="IP41" s="335"/>
    </row>
    <row r="42" spans="1:250" s="340" customFormat="1">
      <c r="A42" s="355"/>
      <c r="B42" s="332"/>
      <c r="C42" s="333"/>
      <c r="D42" s="16"/>
      <c r="E42" s="68" t="s">
        <v>7</v>
      </c>
      <c r="F42" s="238">
        <v>11</v>
      </c>
      <c r="G42" s="258">
        <v>-13</v>
      </c>
      <c r="H42" s="68" t="s">
        <v>7</v>
      </c>
      <c r="I42" s="238">
        <v>0</v>
      </c>
      <c r="J42" s="258">
        <v>0</v>
      </c>
      <c r="K42" s="236"/>
      <c r="L42" s="237"/>
      <c r="M42" s="237"/>
      <c r="N42" s="68" t="s">
        <v>7</v>
      </c>
      <c r="O42" s="238">
        <v>0</v>
      </c>
      <c r="P42" s="240">
        <v>2</v>
      </c>
      <c r="Q42" s="340">
        <v>2</v>
      </c>
      <c r="R42" s="340">
        <v>0</v>
      </c>
      <c r="S42" s="340">
        <v>2</v>
      </c>
      <c r="T42" s="340">
        <v>0</v>
      </c>
      <c r="W42" s="340">
        <v>2</v>
      </c>
      <c r="X42" s="340">
        <v>0</v>
      </c>
      <c r="Y42" s="358">
        <v>6</v>
      </c>
      <c r="Z42" s="350"/>
      <c r="AA42" s="351"/>
      <c r="AB42" s="77">
        <v>1</v>
      </c>
      <c r="AC42" s="77"/>
      <c r="AD42" s="87"/>
      <c r="AE42" s="87">
        <v>0</v>
      </c>
      <c r="AF42" s="87"/>
      <c r="AG42" s="128">
        <v>0</v>
      </c>
      <c r="AH42" s="335"/>
      <c r="AI42" s="324"/>
      <c r="AJ42" s="232"/>
      <c r="AK42" s="128"/>
      <c r="AL42" s="126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5"/>
      <c r="DJ42" s="335"/>
      <c r="DK42" s="335"/>
      <c r="DL42" s="335"/>
      <c r="DM42" s="335"/>
      <c r="DN42" s="335"/>
      <c r="DO42" s="335"/>
      <c r="DP42" s="335"/>
      <c r="DQ42" s="335"/>
      <c r="DR42" s="335"/>
      <c r="DS42" s="335"/>
      <c r="DT42" s="335"/>
      <c r="DU42" s="335"/>
      <c r="DV42" s="335"/>
      <c r="DW42" s="335"/>
      <c r="DX42" s="335"/>
      <c r="DY42" s="335"/>
      <c r="DZ42" s="335"/>
      <c r="EA42" s="335"/>
      <c r="EB42" s="335"/>
      <c r="EC42" s="335"/>
      <c r="ED42" s="335"/>
      <c r="EE42" s="335"/>
      <c r="EF42" s="335"/>
      <c r="EG42" s="335"/>
      <c r="EH42" s="335"/>
      <c r="EI42" s="335"/>
      <c r="EJ42" s="335"/>
      <c r="EK42" s="335"/>
      <c r="EL42" s="335"/>
      <c r="EM42" s="335"/>
      <c r="EN42" s="335"/>
      <c r="EO42" s="335"/>
      <c r="EP42" s="335"/>
      <c r="EQ42" s="335"/>
      <c r="ER42" s="335"/>
      <c r="ES42" s="335"/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35"/>
      <c r="FE42" s="335"/>
      <c r="FF42" s="335"/>
      <c r="FG42" s="335"/>
      <c r="FH42" s="335"/>
      <c r="FI42" s="335"/>
      <c r="FJ42" s="335"/>
      <c r="FK42" s="335"/>
      <c r="FL42" s="335"/>
      <c r="FM42" s="335"/>
      <c r="FN42" s="335"/>
      <c r="FO42" s="335"/>
      <c r="FP42" s="335"/>
      <c r="FQ42" s="335"/>
      <c r="FR42" s="335"/>
      <c r="FS42" s="335"/>
      <c r="FT42" s="335"/>
      <c r="FU42" s="335"/>
      <c r="FV42" s="335"/>
      <c r="FW42" s="335"/>
      <c r="FX42" s="335"/>
      <c r="FY42" s="335"/>
      <c r="FZ42" s="335"/>
      <c r="GA42" s="335"/>
      <c r="GB42" s="335"/>
      <c r="GC42" s="335"/>
      <c r="GD42" s="335"/>
      <c r="GE42" s="335"/>
      <c r="GF42" s="335"/>
      <c r="GG42" s="335"/>
      <c r="GH42" s="335"/>
      <c r="GI42" s="335"/>
      <c r="GJ42" s="335"/>
      <c r="GK42" s="335"/>
      <c r="GL42" s="335"/>
      <c r="GM42" s="335"/>
      <c r="GN42" s="335"/>
      <c r="GO42" s="335"/>
      <c r="GP42" s="335"/>
      <c r="GQ42" s="335"/>
      <c r="GR42" s="335"/>
      <c r="GS42" s="335"/>
      <c r="GT42" s="335"/>
      <c r="GU42" s="335"/>
      <c r="GV42" s="335"/>
      <c r="GW42" s="335"/>
      <c r="GX42" s="335"/>
      <c r="GY42" s="335"/>
      <c r="GZ42" s="335"/>
      <c r="HA42" s="335"/>
      <c r="HB42" s="335"/>
      <c r="HC42" s="335"/>
      <c r="HD42" s="335"/>
      <c r="HE42" s="335"/>
      <c r="HF42" s="335"/>
      <c r="HG42" s="335"/>
      <c r="HH42" s="335"/>
      <c r="HI42" s="335"/>
      <c r="HJ42" s="335"/>
      <c r="HK42" s="335"/>
      <c r="HL42" s="335"/>
      <c r="HM42" s="335"/>
      <c r="HN42" s="335"/>
      <c r="HO42" s="335"/>
      <c r="HP42" s="335"/>
      <c r="HQ42" s="335"/>
      <c r="HR42" s="335"/>
      <c r="HS42" s="335"/>
      <c r="HT42" s="335"/>
      <c r="HU42" s="335"/>
      <c r="HV42" s="335"/>
      <c r="HW42" s="335"/>
      <c r="HX42" s="335"/>
      <c r="HY42" s="335"/>
      <c r="HZ42" s="335"/>
      <c r="IA42" s="335"/>
      <c r="IB42" s="335"/>
      <c r="IC42" s="335"/>
      <c r="ID42" s="335"/>
      <c r="IE42" s="335"/>
      <c r="IF42" s="335"/>
      <c r="IG42" s="335"/>
      <c r="IH42" s="335"/>
      <c r="II42" s="335"/>
      <c r="IJ42" s="335"/>
      <c r="IK42" s="335"/>
      <c r="IL42" s="335"/>
      <c r="IM42" s="335"/>
      <c r="IN42" s="335"/>
      <c r="IO42" s="335"/>
      <c r="IP42" s="335"/>
    </row>
    <row r="43" spans="1:250" s="340" customFormat="1">
      <c r="A43" s="352" t="s">
        <v>4</v>
      </c>
      <c r="B43" s="51" t="s">
        <v>144</v>
      </c>
      <c r="C43" s="41"/>
      <c r="D43" s="334" t="s">
        <v>141</v>
      </c>
      <c r="E43" s="72">
        <v>9</v>
      </c>
      <c r="F43" s="260">
        <v>-8</v>
      </c>
      <c r="G43" s="243">
        <v>8</v>
      </c>
      <c r="H43" s="72">
        <v>4</v>
      </c>
      <c r="I43" s="260">
        <v>1</v>
      </c>
      <c r="J43" s="243">
        <v>1</v>
      </c>
      <c r="K43" s="249"/>
      <c r="L43" s="250"/>
      <c r="M43" s="250"/>
      <c r="N43" s="251">
        <v>3</v>
      </c>
      <c r="O43" s="252">
        <v>-6</v>
      </c>
      <c r="P43" s="253">
        <v>2</v>
      </c>
      <c r="Y43" s="359"/>
      <c r="Z43" s="353" t="s">
        <v>10</v>
      </c>
      <c r="AA43" s="354" t="s">
        <v>10</v>
      </c>
      <c r="AB43" s="86"/>
      <c r="AC43" s="86"/>
      <c r="AD43" s="87">
        <v>3</v>
      </c>
      <c r="AE43" s="87" t="s">
        <v>144</v>
      </c>
      <c r="AF43" s="87"/>
      <c r="AG43" s="128" t="s">
        <v>141</v>
      </c>
      <c r="AH43" s="335"/>
      <c r="AI43" s="323" t="s">
        <v>10</v>
      </c>
      <c r="AJ43" s="143" t="e">
        <f>#REF!</f>
        <v>#REF!</v>
      </c>
      <c r="AK43" s="276" t="e">
        <f>#REF!</f>
        <v>#REF!</v>
      </c>
      <c r="AL43" s="12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335"/>
      <c r="DX43" s="335"/>
      <c r="DY43" s="335"/>
      <c r="DZ43" s="335"/>
      <c r="EA43" s="335"/>
      <c r="EB43" s="335"/>
      <c r="EC43" s="335"/>
      <c r="ED43" s="335"/>
      <c r="EE43" s="335"/>
      <c r="EF43" s="335"/>
      <c r="EG43" s="335"/>
      <c r="EH43" s="335"/>
      <c r="EI43" s="335"/>
      <c r="EJ43" s="335"/>
      <c r="EK43" s="335"/>
      <c r="EL43" s="335"/>
      <c r="EM43" s="335"/>
      <c r="EN43" s="335"/>
      <c r="EO43" s="335"/>
      <c r="EP43" s="335"/>
      <c r="EQ43" s="335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5"/>
      <c r="FH43" s="335"/>
      <c r="FI43" s="335"/>
      <c r="FJ43" s="335"/>
      <c r="FK43" s="335"/>
      <c r="FL43" s="335"/>
      <c r="FM43" s="335"/>
      <c r="FN43" s="335"/>
      <c r="FO43" s="335"/>
      <c r="FP43" s="335"/>
      <c r="FQ43" s="335"/>
      <c r="FR43" s="335"/>
      <c r="FS43" s="335"/>
      <c r="FT43" s="335"/>
      <c r="FU43" s="335"/>
      <c r="FV43" s="335"/>
      <c r="FW43" s="335"/>
      <c r="FX43" s="335"/>
      <c r="FY43" s="335"/>
      <c r="FZ43" s="335"/>
      <c r="GA43" s="335"/>
      <c r="GB43" s="335"/>
      <c r="GC43" s="335"/>
      <c r="GD43" s="335"/>
      <c r="GE43" s="335"/>
      <c r="GF43" s="335"/>
      <c r="GG43" s="335"/>
      <c r="GH43" s="335"/>
      <c r="GI43" s="335"/>
      <c r="GJ43" s="335"/>
      <c r="GK43" s="335"/>
      <c r="GL43" s="335"/>
      <c r="GM43" s="335"/>
      <c r="GN43" s="335"/>
      <c r="GO43" s="335"/>
      <c r="GP43" s="335"/>
      <c r="GQ43" s="335"/>
      <c r="GR43" s="335"/>
      <c r="GS43" s="335"/>
      <c r="GT43" s="335"/>
      <c r="GU43" s="335"/>
      <c r="GV43" s="335"/>
      <c r="GW43" s="335"/>
      <c r="GX43" s="335"/>
      <c r="GY43" s="335"/>
      <c r="GZ43" s="335"/>
      <c r="HA43" s="335"/>
      <c r="HB43" s="335"/>
      <c r="HC43" s="335"/>
      <c r="HD43" s="335"/>
      <c r="HE43" s="335"/>
      <c r="HF43" s="335"/>
      <c r="HG43" s="335"/>
      <c r="HH43" s="335"/>
      <c r="HI43" s="335"/>
      <c r="HJ43" s="335"/>
      <c r="HK43" s="335"/>
      <c r="HL43" s="335"/>
      <c r="HM43" s="335"/>
      <c r="HN43" s="335"/>
      <c r="HO43" s="335"/>
      <c r="HP43" s="335"/>
      <c r="HQ43" s="335"/>
      <c r="HR43" s="335"/>
      <c r="HS43" s="335"/>
      <c r="HT43" s="335"/>
      <c r="HU43" s="335"/>
      <c r="HV43" s="335"/>
      <c r="HW43" s="335"/>
      <c r="HX43" s="335"/>
      <c r="HY43" s="335"/>
      <c r="HZ43" s="335"/>
      <c r="IA43" s="335"/>
      <c r="IB43" s="335"/>
      <c r="IC43" s="335"/>
      <c r="ID43" s="335"/>
      <c r="IE43" s="335"/>
      <c r="IF43" s="335"/>
      <c r="IG43" s="335"/>
      <c r="IH43" s="335"/>
      <c r="II43" s="335"/>
      <c r="IJ43" s="335"/>
      <c r="IK43" s="335"/>
      <c r="IL43" s="335"/>
      <c r="IM43" s="335"/>
      <c r="IN43" s="335"/>
      <c r="IO43" s="335"/>
      <c r="IP43" s="335"/>
    </row>
    <row r="44" spans="1:250" s="340" customFormat="1">
      <c r="A44" s="355"/>
      <c r="B44" s="332"/>
      <c r="C44" s="333"/>
      <c r="D44" s="16"/>
      <c r="E44" s="68" t="s">
        <v>8</v>
      </c>
      <c r="F44" s="238">
        <v>0</v>
      </c>
      <c r="G44" s="261">
        <v>0</v>
      </c>
      <c r="H44" s="68" t="s">
        <v>7</v>
      </c>
      <c r="I44" s="238">
        <v>0</v>
      </c>
      <c r="J44" s="258">
        <v>0</v>
      </c>
      <c r="K44" s="68" t="s">
        <v>8</v>
      </c>
      <c r="L44" s="238">
        <v>0</v>
      </c>
      <c r="M44" s="258">
        <v>-2</v>
      </c>
      <c r="N44" s="236"/>
      <c r="O44" s="237"/>
      <c r="P44" s="262"/>
      <c r="Q44" s="340">
        <v>0</v>
      </c>
      <c r="R44" s="340">
        <v>1</v>
      </c>
      <c r="S44" s="340">
        <v>2</v>
      </c>
      <c r="T44" s="340">
        <v>0</v>
      </c>
      <c r="U44" s="340">
        <v>0</v>
      </c>
      <c r="V44" s="340">
        <v>1</v>
      </c>
      <c r="Y44" s="358">
        <v>4</v>
      </c>
      <c r="Z44" s="350"/>
      <c r="AA44" s="351"/>
      <c r="AB44" s="77">
        <v>3</v>
      </c>
      <c r="AC44" s="77"/>
      <c r="AD44" s="87"/>
      <c r="AE44" s="87">
        <v>0</v>
      </c>
      <c r="AF44" s="87"/>
      <c r="AG44" s="128">
        <v>0</v>
      </c>
      <c r="AH44" s="335"/>
      <c r="AI44" s="324"/>
      <c r="AJ44" s="232"/>
      <c r="AK44" s="128"/>
      <c r="AL44" s="87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35"/>
      <c r="DF44" s="335"/>
      <c r="DG44" s="335"/>
      <c r="DH44" s="335"/>
      <c r="DI44" s="335"/>
      <c r="DJ44" s="335"/>
      <c r="DK44" s="335"/>
      <c r="DL44" s="335"/>
      <c r="DM44" s="335"/>
      <c r="DN44" s="335"/>
      <c r="DO44" s="335"/>
      <c r="DP44" s="335"/>
      <c r="DQ44" s="335"/>
      <c r="DR44" s="335"/>
      <c r="DS44" s="335"/>
      <c r="DT44" s="335"/>
      <c r="DU44" s="335"/>
      <c r="DV44" s="335"/>
      <c r="DW44" s="335"/>
      <c r="DX44" s="335"/>
      <c r="DY44" s="335"/>
      <c r="DZ44" s="335"/>
      <c r="EA44" s="335"/>
      <c r="EB44" s="335"/>
      <c r="EC44" s="335"/>
      <c r="ED44" s="335"/>
      <c r="EE44" s="335"/>
      <c r="EF44" s="335"/>
      <c r="EG44" s="335"/>
      <c r="EH44" s="335"/>
      <c r="EI44" s="335"/>
      <c r="EJ44" s="335"/>
      <c r="EK44" s="335"/>
      <c r="EL44" s="335"/>
      <c r="EM44" s="335"/>
      <c r="EN44" s="335"/>
      <c r="EO44" s="335"/>
      <c r="EP44" s="335"/>
      <c r="EQ44" s="335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5"/>
      <c r="FH44" s="335"/>
      <c r="FI44" s="335"/>
      <c r="FJ44" s="335"/>
      <c r="FK44" s="335"/>
      <c r="FL44" s="335"/>
      <c r="FM44" s="335"/>
      <c r="FN44" s="335"/>
      <c r="FO44" s="335"/>
      <c r="FP44" s="335"/>
      <c r="FQ44" s="335"/>
      <c r="FR44" s="335"/>
      <c r="FS44" s="335"/>
      <c r="FT44" s="335"/>
      <c r="FU44" s="335"/>
      <c r="FV44" s="335"/>
      <c r="FW44" s="335"/>
      <c r="FX44" s="335"/>
      <c r="FY44" s="335"/>
      <c r="FZ44" s="335"/>
      <c r="GA44" s="335"/>
      <c r="GB44" s="335"/>
      <c r="GC44" s="335"/>
      <c r="GD44" s="335"/>
      <c r="GE44" s="335"/>
      <c r="GF44" s="335"/>
      <c r="GG44" s="335"/>
      <c r="GH44" s="335"/>
      <c r="GI44" s="335"/>
      <c r="GJ44" s="335"/>
      <c r="GK44" s="335"/>
      <c r="GL44" s="335"/>
      <c r="GM44" s="335"/>
      <c r="GN44" s="335"/>
      <c r="GO44" s="335"/>
      <c r="GP44" s="335"/>
      <c r="GQ44" s="335"/>
      <c r="GR44" s="335"/>
      <c r="GS44" s="335"/>
      <c r="GT44" s="335"/>
      <c r="GU44" s="335"/>
      <c r="GV44" s="335"/>
      <c r="GW44" s="335"/>
      <c r="GX44" s="335"/>
      <c r="GY44" s="335"/>
      <c r="GZ44" s="335"/>
      <c r="HA44" s="335"/>
      <c r="HB44" s="335"/>
      <c r="HC44" s="335"/>
      <c r="HD44" s="335"/>
      <c r="HE44" s="335"/>
      <c r="HF44" s="335"/>
      <c r="HG44" s="335"/>
      <c r="HH44" s="335"/>
      <c r="HI44" s="335"/>
      <c r="HJ44" s="335"/>
      <c r="HK44" s="335"/>
      <c r="HL44" s="335"/>
      <c r="HM44" s="335"/>
      <c r="HN44" s="335"/>
      <c r="HO44" s="335"/>
      <c r="HP44" s="335"/>
      <c r="HQ44" s="335"/>
      <c r="HR44" s="335"/>
      <c r="HS44" s="335"/>
      <c r="HT44" s="335"/>
      <c r="HU44" s="335"/>
      <c r="HV44" s="335"/>
      <c r="HW44" s="335"/>
      <c r="HX44" s="335"/>
      <c r="HY44" s="335"/>
      <c r="HZ44" s="335"/>
      <c r="IA44" s="335"/>
      <c r="IB44" s="335"/>
      <c r="IC44" s="335"/>
      <c r="ID44" s="335"/>
      <c r="IE44" s="335"/>
      <c r="IF44" s="335"/>
      <c r="IG44" s="335"/>
      <c r="IH44" s="335"/>
      <c r="II44" s="335"/>
      <c r="IJ44" s="335"/>
      <c r="IK44" s="335"/>
      <c r="IL44" s="335"/>
      <c r="IM44" s="335"/>
      <c r="IN44" s="335"/>
      <c r="IO44" s="335"/>
      <c r="IP44" s="335"/>
    </row>
    <row r="45" spans="1:250" s="340" customFormat="1">
      <c r="A45" s="352" t="s">
        <v>5</v>
      </c>
      <c r="B45" s="51" t="s">
        <v>145</v>
      </c>
      <c r="C45" s="41"/>
      <c r="D45" s="334"/>
      <c r="E45" s="266">
        <v>-7</v>
      </c>
      <c r="F45" s="267">
        <v>-3</v>
      </c>
      <c r="G45" s="268">
        <v>-10</v>
      </c>
      <c r="H45" s="325">
        <v>3</v>
      </c>
      <c r="I45" s="267">
        <v>6</v>
      </c>
      <c r="J45" s="109">
        <v>7</v>
      </c>
      <c r="K45" s="325">
        <v>-3</v>
      </c>
      <c r="L45" s="267">
        <v>6</v>
      </c>
      <c r="M45" s="109">
        <v>-2</v>
      </c>
      <c r="N45" s="249"/>
      <c r="O45" s="250"/>
      <c r="P45" s="269"/>
      <c r="Y45" s="359"/>
      <c r="Z45" s="353" t="s">
        <v>10</v>
      </c>
      <c r="AA45" s="354" t="s">
        <v>10</v>
      </c>
      <c r="AB45" s="86"/>
      <c r="AC45" s="86"/>
      <c r="AD45" s="87">
        <v>4</v>
      </c>
      <c r="AE45" s="87" t="s">
        <v>145</v>
      </c>
      <c r="AF45" s="87"/>
      <c r="AG45" s="128">
        <v>0</v>
      </c>
      <c r="AH45" s="335"/>
      <c r="AI45" s="323" t="s">
        <v>10</v>
      </c>
      <c r="AJ45" s="143" t="e">
        <f>#REF!</f>
        <v>#REF!</v>
      </c>
      <c r="AK45" s="276" t="e">
        <f>#REF!</f>
        <v>#REF!</v>
      </c>
      <c r="AL45" s="103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5"/>
      <c r="DM45" s="335"/>
      <c r="DN45" s="335"/>
      <c r="DO45" s="335"/>
      <c r="DP45" s="335"/>
      <c r="DQ45" s="335"/>
      <c r="DR45" s="335"/>
      <c r="DS45" s="335"/>
      <c r="DT45" s="335"/>
      <c r="DU45" s="335"/>
      <c r="DV45" s="335"/>
      <c r="DW45" s="335"/>
      <c r="DX45" s="335"/>
      <c r="DY45" s="335"/>
      <c r="DZ45" s="335"/>
      <c r="EA45" s="335"/>
      <c r="EB45" s="335"/>
      <c r="EC45" s="335"/>
      <c r="ED45" s="335"/>
      <c r="EE45" s="335"/>
      <c r="EF45" s="335"/>
      <c r="EG45" s="335"/>
      <c r="EH45" s="335"/>
      <c r="EI45" s="335"/>
      <c r="EJ45" s="335"/>
      <c r="EK45" s="335"/>
      <c r="EL45" s="335"/>
      <c r="EM45" s="335"/>
      <c r="EN45" s="335"/>
      <c r="EO45" s="335"/>
      <c r="EP45" s="335"/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5"/>
      <c r="FH45" s="335"/>
      <c r="FI45" s="335"/>
      <c r="FJ45" s="335"/>
      <c r="FK45" s="335"/>
      <c r="FL45" s="335"/>
      <c r="FM45" s="335"/>
      <c r="FN45" s="335"/>
      <c r="FO45" s="335"/>
      <c r="FP45" s="335"/>
      <c r="FQ45" s="335"/>
      <c r="FR45" s="335"/>
      <c r="FS45" s="335"/>
      <c r="FT45" s="335"/>
      <c r="FU45" s="335"/>
      <c r="FV45" s="335"/>
      <c r="FW45" s="335"/>
      <c r="FX45" s="335"/>
      <c r="FY45" s="335"/>
      <c r="FZ45" s="335"/>
      <c r="GA45" s="335"/>
      <c r="GB45" s="335"/>
      <c r="GC45" s="335"/>
      <c r="GD45" s="335"/>
      <c r="GE45" s="335"/>
      <c r="GF45" s="335"/>
      <c r="GG45" s="335"/>
      <c r="GH45" s="335"/>
      <c r="GI45" s="335"/>
      <c r="GJ45" s="335"/>
      <c r="GK45" s="335"/>
      <c r="GL45" s="335"/>
      <c r="GM45" s="335"/>
      <c r="GN45" s="335"/>
      <c r="GO45" s="335"/>
      <c r="GP45" s="335"/>
      <c r="GQ45" s="335"/>
      <c r="GR45" s="335"/>
      <c r="GS45" s="335"/>
      <c r="GT45" s="335"/>
      <c r="GU45" s="335"/>
      <c r="GV45" s="335"/>
      <c r="GW45" s="335"/>
      <c r="GX45" s="335"/>
      <c r="GY45" s="335"/>
      <c r="GZ45" s="335"/>
      <c r="HA45" s="335"/>
      <c r="HB45" s="335"/>
      <c r="HC45" s="335"/>
      <c r="HD45" s="335"/>
      <c r="HE45" s="335"/>
      <c r="HF45" s="335"/>
      <c r="HG45" s="335"/>
      <c r="HH45" s="335"/>
      <c r="HI45" s="335"/>
      <c r="HJ45" s="335"/>
      <c r="HK45" s="335"/>
      <c r="HL45" s="335"/>
      <c r="HM45" s="335"/>
      <c r="HN45" s="335"/>
      <c r="HO45" s="335"/>
      <c r="HP45" s="335"/>
      <c r="HQ45" s="335"/>
      <c r="HR45" s="335"/>
      <c r="HS45" s="335"/>
      <c r="HT45" s="335"/>
      <c r="HU45" s="335"/>
      <c r="HV45" s="335"/>
      <c r="HW45" s="335"/>
      <c r="HX45" s="335"/>
      <c r="HY45" s="335"/>
      <c r="HZ45" s="335"/>
      <c r="IA45" s="335"/>
      <c r="IB45" s="335"/>
      <c r="IC45" s="335"/>
      <c r="ID45" s="335"/>
      <c r="IE45" s="335"/>
      <c r="IF45" s="335"/>
      <c r="IG45" s="335"/>
      <c r="IH45" s="335"/>
      <c r="II45" s="335"/>
      <c r="IJ45" s="335"/>
      <c r="IK45" s="335"/>
      <c r="IL45" s="335"/>
      <c r="IM45" s="335"/>
      <c r="IN45" s="335"/>
      <c r="IO45" s="335"/>
      <c r="IP45" s="335"/>
    </row>
    <row r="46" spans="1:250" s="340" customFormat="1">
      <c r="A46" s="361"/>
      <c r="B46" s="81"/>
      <c r="C46" s="81"/>
      <c r="D46" s="149"/>
      <c r="E46" s="260"/>
      <c r="F46" s="260"/>
      <c r="G46" s="260"/>
      <c r="H46" s="323"/>
      <c r="I46" s="260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64"/>
      <c r="AA46" s="364"/>
      <c r="AB46" s="323"/>
      <c r="AC46" s="323"/>
      <c r="AD46" s="87"/>
      <c r="AG46" s="341"/>
      <c r="AH46" s="335"/>
      <c r="AI46" s="324"/>
      <c r="AJ46" s="232"/>
      <c r="AK46" s="128"/>
      <c r="AL46" s="126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  <c r="DF46" s="335"/>
      <c r="DG46" s="335"/>
      <c r="DH46" s="335"/>
      <c r="DI46" s="335"/>
      <c r="DJ46" s="335"/>
      <c r="DK46" s="335"/>
      <c r="DL46" s="335"/>
      <c r="DM46" s="335"/>
      <c r="DN46" s="335"/>
      <c r="DO46" s="335"/>
      <c r="DP46" s="335"/>
      <c r="DQ46" s="335"/>
      <c r="DR46" s="335"/>
      <c r="DS46" s="335"/>
      <c r="DT46" s="335"/>
      <c r="DU46" s="335"/>
      <c r="DV46" s="335"/>
      <c r="DW46" s="335"/>
      <c r="DX46" s="335"/>
      <c r="DY46" s="335"/>
      <c r="DZ46" s="335"/>
      <c r="EA46" s="335"/>
      <c r="EB46" s="335"/>
      <c r="EC46" s="335"/>
      <c r="ED46" s="335"/>
      <c r="EE46" s="335"/>
      <c r="EF46" s="335"/>
      <c r="EG46" s="335"/>
      <c r="EH46" s="335"/>
      <c r="EI46" s="335"/>
      <c r="EJ46" s="335"/>
      <c r="EK46" s="335"/>
      <c r="EL46" s="335"/>
      <c r="EM46" s="335"/>
      <c r="EN46" s="335"/>
      <c r="EO46" s="335"/>
      <c r="EP46" s="335"/>
      <c r="EQ46" s="335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5"/>
      <c r="FH46" s="335"/>
      <c r="FI46" s="335"/>
      <c r="FJ46" s="335"/>
      <c r="FK46" s="335"/>
      <c r="FL46" s="335"/>
      <c r="FM46" s="335"/>
      <c r="FN46" s="335"/>
      <c r="FO46" s="335"/>
      <c r="FP46" s="335"/>
      <c r="FQ46" s="335"/>
      <c r="FR46" s="335"/>
      <c r="FS46" s="335"/>
      <c r="FT46" s="335"/>
      <c r="FU46" s="335"/>
      <c r="FV46" s="335"/>
      <c r="FW46" s="335"/>
      <c r="FX46" s="335"/>
      <c r="FY46" s="335"/>
      <c r="FZ46" s="335"/>
      <c r="GA46" s="335"/>
      <c r="GB46" s="335"/>
      <c r="GC46" s="335"/>
      <c r="GD46" s="335"/>
      <c r="GE46" s="335"/>
      <c r="GF46" s="335"/>
      <c r="GG46" s="335"/>
      <c r="GH46" s="335"/>
      <c r="GI46" s="335"/>
      <c r="GJ46" s="335"/>
      <c r="GK46" s="335"/>
      <c r="GL46" s="335"/>
      <c r="GM46" s="335"/>
      <c r="GN46" s="335"/>
      <c r="GO46" s="335"/>
      <c r="GP46" s="335"/>
      <c r="GQ46" s="335"/>
      <c r="GR46" s="335"/>
      <c r="GS46" s="335"/>
      <c r="GT46" s="335"/>
      <c r="GU46" s="335"/>
      <c r="GV46" s="335"/>
      <c r="GW46" s="335"/>
      <c r="GX46" s="335"/>
      <c r="GY46" s="335"/>
      <c r="GZ46" s="335"/>
      <c r="HA46" s="335"/>
      <c r="HB46" s="335"/>
      <c r="HC46" s="335"/>
      <c r="HD46" s="335"/>
      <c r="HE46" s="335"/>
      <c r="HF46" s="335"/>
      <c r="HG46" s="335"/>
      <c r="HH46" s="335"/>
      <c r="HI46" s="335"/>
      <c r="HJ46" s="335"/>
      <c r="HK46" s="335"/>
      <c r="HL46" s="335"/>
      <c r="HM46" s="335"/>
      <c r="HN46" s="335"/>
      <c r="HO46" s="335"/>
      <c r="HP46" s="335"/>
      <c r="HQ46" s="335"/>
      <c r="HR46" s="335"/>
      <c r="HS46" s="335"/>
      <c r="HT46" s="335"/>
      <c r="HU46" s="335"/>
      <c r="HV46" s="335"/>
      <c r="HW46" s="335"/>
      <c r="HX46" s="335"/>
      <c r="HY46" s="335"/>
      <c r="HZ46" s="335"/>
      <c r="IA46" s="335"/>
      <c r="IB46" s="335"/>
      <c r="IC46" s="335"/>
      <c r="ID46" s="335"/>
      <c r="IE46" s="335"/>
      <c r="IF46" s="335"/>
      <c r="IG46" s="335"/>
      <c r="IH46" s="335"/>
      <c r="II46" s="335"/>
      <c r="IJ46" s="335"/>
      <c r="IK46" s="335"/>
      <c r="IL46" s="335"/>
      <c r="IM46" s="335"/>
      <c r="IN46" s="335"/>
      <c r="IO46" s="335"/>
      <c r="IP46" s="335"/>
    </row>
    <row r="47" spans="1:250" s="340" customFormat="1">
      <c r="A47" s="361"/>
      <c r="B47" s="81"/>
      <c r="C47" s="81"/>
      <c r="D47" s="149"/>
      <c r="E47" s="260"/>
      <c r="F47" s="260"/>
      <c r="G47" s="260"/>
      <c r="H47" s="323"/>
      <c r="I47" s="260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64"/>
      <c r="AA47" s="364"/>
      <c r="AB47" s="323"/>
      <c r="AC47" s="323"/>
      <c r="AD47" s="87"/>
      <c r="AG47" s="341"/>
      <c r="AH47" s="335"/>
      <c r="AI47" s="324"/>
      <c r="AJ47" s="143">
        <f>AE$74</f>
        <v>0</v>
      </c>
      <c r="AK47" s="276">
        <f>AG$74</f>
        <v>0</v>
      </c>
      <c r="AL47" s="12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  <c r="DE47" s="335"/>
      <c r="DF47" s="335"/>
      <c r="DG47" s="335"/>
      <c r="DH47" s="335"/>
      <c r="DI47" s="335"/>
      <c r="DJ47" s="335"/>
      <c r="DK47" s="335"/>
      <c r="DL47" s="335"/>
      <c r="DM47" s="335"/>
      <c r="DN47" s="335"/>
      <c r="DO47" s="335"/>
      <c r="DP47" s="335"/>
      <c r="DQ47" s="335"/>
      <c r="DR47" s="335"/>
      <c r="DS47" s="335"/>
      <c r="DT47" s="335"/>
      <c r="DU47" s="335"/>
      <c r="DV47" s="335"/>
      <c r="DW47" s="335"/>
      <c r="DX47" s="335"/>
      <c r="DY47" s="335"/>
      <c r="DZ47" s="335"/>
      <c r="EA47" s="335"/>
      <c r="EB47" s="335"/>
      <c r="EC47" s="335"/>
      <c r="ED47" s="335"/>
      <c r="EE47" s="335"/>
      <c r="EF47" s="335"/>
      <c r="EG47" s="335"/>
      <c r="EH47" s="335"/>
      <c r="EI47" s="335"/>
      <c r="EJ47" s="335"/>
      <c r="EK47" s="335"/>
      <c r="EL47" s="335"/>
      <c r="EM47" s="335"/>
      <c r="EN47" s="335"/>
      <c r="EO47" s="335"/>
      <c r="EP47" s="335"/>
      <c r="EQ47" s="335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5"/>
      <c r="FH47" s="335"/>
      <c r="FI47" s="335"/>
      <c r="FJ47" s="335"/>
      <c r="FK47" s="335"/>
      <c r="FL47" s="335"/>
      <c r="FM47" s="335"/>
      <c r="FN47" s="335"/>
      <c r="FO47" s="335"/>
      <c r="FP47" s="335"/>
      <c r="FQ47" s="335"/>
      <c r="FR47" s="335"/>
      <c r="FS47" s="335"/>
      <c r="FT47" s="335"/>
      <c r="FU47" s="335"/>
      <c r="FV47" s="335"/>
      <c r="FW47" s="335"/>
      <c r="FX47" s="335"/>
      <c r="FY47" s="335"/>
      <c r="FZ47" s="335"/>
      <c r="GA47" s="335"/>
      <c r="GB47" s="335"/>
      <c r="GC47" s="335"/>
      <c r="GD47" s="335"/>
      <c r="GE47" s="335"/>
      <c r="GF47" s="335"/>
      <c r="GG47" s="335"/>
      <c r="GH47" s="335"/>
      <c r="GI47" s="335"/>
      <c r="GJ47" s="335"/>
      <c r="GK47" s="335"/>
      <c r="GL47" s="335"/>
      <c r="GM47" s="335"/>
      <c r="GN47" s="335"/>
      <c r="GO47" s="335"/>
      <c r="GP47" s="335"/>
      <c r="GQ47" s="335"/>
      <c r="GR47" s="335"/>
      <c r="GS47" s="335"/>
      <c r="GT47" s="335"/>
      <c r="GU47" s="335"/>
      <c r="GV47" s="335"/>
      <c r="GW47" s="335"/>
      <c r="GX47" s="335"/>
      <c r="GY47" s="335"/>
      <c r="GZ47" s="335"/>
      <c r="HA47" s="335"/>
      <c r="HB47" s="335"/>
      <c r="HC47" s="335"/>
      <c r="HD47" s="335"/>
      <c r="HE47" s="335"/>
      <c r="HF47" s="335"/>
      <c r="HG47" s="335"/>
      <c r="HH47" s="335"/>
      <c r="HI47" s="335"/>
      <c r="HJ47" s="335"/>
      <c r="HK47" s="335"/>
      <c r="HL47" s="335"/>
      <c r="HM47" s="335"/>
      <c r="HN47" s="335"/>
      <c r="HO47" s="335"/>
      <c r="HP47" s="335"/>
      <c r="HQ47" s="335"/>
      <c r="HR47" s="335"/>
      <c r="HS47" s="335"/>
      <c r="HT47" s="335"/>
      <c r="HU47" s="335"/>
      <c r="HV47" s="335"/>
      <c r="HW47" s="335"/>
      <c r="HX47" s="335"/>
      <c r="HY47" s="335"/>
      <c r="HZ47" s="335"/>
      <c r="IA47" s="335"/>
      <c r="IB47" s="335"/>
      <c r="IC47" s="335"/>
      <c r="ID47" s="335"/>
      <c r="IE47" s="335"/>
      <c r="IF47" s="335"/>
      <c r="IG47" s="335"/>
      <c r="IH47" s="335"/>
      <c r="II47" s="335"/>
      <c r="IJ47" s="335"/>
      <c r="IK47" s="335"/>
      <c r="IL47" s="335"/>
      <c r="IM47" s="335"/>
      <c r="IN47" s="335"/>
      <c r="IO47" s="335"/>
      <c r="IP47" s="335"/>
    </row>
    <row r="48" spans="1:250" s="340" customFormat="1">
      <c r="A48" s="335"/>
      <c r="B48" s="335" t="str">
        <f>B1</f>
        <v>Novice Singles</v>
      </c>
      <c r="C48" s="335"/>
      <c r="D48" s="342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X48" s="360"/>
      <c r="Y48" s="375" t="str">
        <f>Y1</f>
        <v>Jul 18-19, 2015</v>
      </c>
      <c r="Z48" s="335"/>
      <c r="AA48" s="335"/>
      <c r="AB48" s="335"/>
      <c r="AC48" s="339"/>
      <c r="AD48" s="339"/>
      <c r="AG48" s="341"/>
      <c r="AH48" s="335"/>
      <c r="AI48" s="324"/>
      <c r="AJ48" s="232"/>
      <c r="AK48" s="128"/>
      <c r="AL48" s="87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  <c r="DN48" s="335"/>
      <c r="DO48" s="335"/>
      <c r="DP48" s="335"/>
      <c r="DQ48" s="335"/>
      <c r="DR48" s="335"/>
      <c r="DS48" s="335"/>
      <c r="DT48" s="335"/>
      <c r="DU48" s="335"/>
      <c r="DV48" s="335"/>
      <c r="DW48" s="335"/>
      <c r="DX48" s="335"/>
      <c r="DY48" s="335"/>
      <c r="DZ48" s="335"/>
      <c r="EA48" s="335"/>
      <c r="EB48" s="335"/>
      <c r="EC48" s="335"/>
      <c r="ED48" s="335"/>
      <c r="EE48" s="335"/>
      <c r="EF48" s="335"/>
      <c r="EG48" s="335"/>
      <c r="EH48" s="335"/>
      <c r="EI48" s="335"/>
      <c r="EJ48" s="335"/>
      <c r="EK48" s="335"/>
      <c r="EL48" s="335"/>
      <c r="EM48" s="335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5"/>
      <c r="FH48" s="335"/>
      <c r="FI48" s="335"/>
      <c r="FJ48" s="335"/>
      <c r="FK48" s="335"/>
      <c r="FL48" s="335"/>
      <c r="FM48" s="335"/>
      <c r="FN48" s="335"/>
      <c r="FO48" s="335"/>
      <c r="FP48" s="335"/>
      <c r="FQ48" s="335"/>
      <c r="FR48" s="335"/>
      <c r="FS48" s="335"/>
      <c r="FT48" s="335"/>
      <c r="FU48" s="335"/>
      <c r="FV48" s="335"/>
      <c r="FW48" s="335"/>
      <c r="FX48" s="335"/>
      <c r="FY48" s="335"/>
      <c r="FZ48" s="335"/>
      <c r="GA48" s="335"/>
      <c r="GB48" s="335"/>
      <c r="GC48" s="335"/>
      <c r="GD48" s="335"/>
      <c r="GE48" s="335"/>
      <c r="GF48" s="335"/>
      <c r="GG48" s="335"/>
      <c r="GH48" s="335"/>
      <c r="GI48" s="335"/>
      <c r="GJ48" s="335"/>
      <c r="GK48" s="335"/>
      <c r="GL48" s="335"/>
      <c r="GM48" s="335"/>
      <c r="GN48" s="335"/>
      <c r="GO48" s="335"/>
      <c r="GP48" s="335"/>
      <c r="GQ48" s="335"/>
      <c r="GR48" s="335"/>
      <c r="GS48" s="335"/>
      <c r="GT48" s="335"/>
      <c r="GU48" s="335"/>
      <c r="GV48" s="335"/>
      <c r="GW48" s="335"/>
      <c r="GX48" s="335"/>
      <c r="GY48" s="335"/>
      <c r="GZ48" s="335"/>
      <c r="HA48" s="335"/>
      <c r="HB48" s="335"/>
      <c r="HC48" s="335"/>
      <c r="HD48" s="335"/>
      <c r="HE48" s="335"/>
      <c r="HF48" s="335"/>
      <c r="HG48" s="335"/>
      <c r="HH48" s="335"/>
      <c r="HI48" s="335"/>
      <c r="HJ48" s="335"/>
      <c r="HK48" s="335"/>
      <c r="HL48" s="335"/>
      <c r="HM48" s="335"/>
      <c r="HN48" s="335"/>
      <c r="HO48" s="335"/>
      <c r="HP48" s="335"/>
      <c r="HQ48" s="335"/>
      <c r="HR48" s="335"/>
      <c r="HS48" s="335"/>
      <c r="HT48" s="335"/>
      <c r="HU48" s="335"/>
      <c r="HV48" s="335"/>
      <c r="HW48" s="335"/>
      <c r="HX48" s="335"/>
      <c r="HY48" s="335"/>
      <c r="HZ48" s="335"/>
      <c r="IA48" s="335"/>
      <c r="IB48" s="335"/>
      <c r="IC48" s="335"/>
      <c r="ID48" s="335"/>
      <c r="IE48" s="335"/>
      <c r="IF48" s="335"/>
      <c r="IG48" s="335"/>
      <c r="IH48" s="335"/>
      <c r="II48" s="335"/>
      <c r="IJ48" s="335"/>
      <c r="IK48" s="335"/>
      <c r="IL48" s="335"/>
      <c r="IM48" s="335"/>
      <c r="IN48" s="335"/>
      <c r="IO48" s="335"/>
      <c r="IP48" s="335"/>
    </row>
    <row r="49" spans="1:250" s="340" customFormat="1">
      <c r="A49" s="335"/>
      <c r="B49" s="335"/>
      <c r="C49" s="335"/>
      <c r="D49" s="342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X49" s="360"/>
      <c r="Y49" s="375"/>
      <c r="Z49" s="335"/>
      <c r="AA49" s="335"/>
      <c r="AB49" s="335"/>
      <c r="AC49" s="339"/>
      <c r="AD49" s="339"/>
      <c r="AG49" s="341"/>
      <c r="AH49" s="335"/>
      <c r="AI49" s="324"/>
      <c r="AJ49" s="143">
        <f>AE$16</f>
        <v>0</v>
      </c>
      <c r="AK49" s="276" t="e">
        <f>#REF!</f>
        <v>#REF!</v>
      </c>
      <c r="AL49" s="103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5"/>
      <c r="DF49" s="335"/>
      <c r="DG49" s="335"/>
      <c r="DH49" s="335"/>
      <c r="DI49" s="335"/>
      <c r="DJ49" s="335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5"/>
      <c r="DV49" s="335"/>
      <c r="DW49" s="335"/>
      <c r="DX49" s="335"/>
      <c r="DY49" s="335"/>
      <c r="DZ49" s="335"/>
      <c r="EA49" s="335"/>
      <c r="EB49" s="335"/>
      <c r="EC49" s="335"/>
      <c r="ED49" s="335"/>
      <c r="EE49" s="335"/>
      <c r="EF49" s="335"/>
      <c r="EG49" s="335"/>
      <c r="EH49" s="335"/>
      <c r="EI49" s="335"/>
      <c r="EJ49" s="335"/>
      <c r="EK49" s="335"/>
      <c r="EL49" s="335"/>
      <c r="EM49" s="335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5"/>
      <c r="FH49" s="335"/>
      <c r="FI49" s="335"/>
      <c r="FJ49" s="335"/>
      <c r="FK49" s="335"/>
      <c r="FL49" s="335"/>
      <c r="FM49" s="335"/>
      <c r="FN49" s="335"/>
      <c r="FO49" s="335"/>
      <c r="FP49" s="335"/>
      <c r="FQ49" s="335"/>
      <c r="FR49" s="335"/>
      <c r="FS49" s="335"/>
      <c r="FT49" s="335"/>
      <c r="FU49" s="335"/>
      <c r="FV49" s="335"/>
      <c r="FW49" s="335"/>
      <c r="FX49" s="335"/>
      <c r="FY49" s="335"/>
      <c r="FZ49" s="335"/>
      <c r="GA49" s="335"/>
      <c r="GB49" s="335"/>
      <c r="GC49" s="335"/>
      <c r="GD49" s="335"/>
      <c r="GE49" s="335"/>
      <c r="GF49" s="335"/>
      <c r="GG49" s="335"/>
      <c r="GH49" s="335"/>
      <c r="GI49" s="335"/>
      <c r="GJ49" s="335"/>
      <c r="GK49" s="335"/>
      <c r="GL49" s="335"/>
      <c r="GM49" s="335"/>
      <c r="GN49" s="335"/>
      <c r="GO49" s="335"/>
      <c r="GP49" s="335"/>
      <c r="GQ49" s="335"/>
      <c r="GR49" s="335"/>
      <c r="GS49" s="335"/>
      <c r="GT49" s="335"/>
      <c r="GU49" s="335"/>
      <c r="GV49" s="335"/>
      <c r="GW49" s="335"/>
      <c r="GX49" s="335"/>
      <c r="GY49" s="335"/>
      <c r="GZ49" s="335"/>
      <c r="HA49" s="335"/>
      <c r="HB49" s="335"/>
      <c r="HC49" s="335"/>
      <c r="HD49" s="335"/>
      <c r="HE49" s="335"/>
      <c r="HF49" s="335"/>
      <c r="HG49" s="335"/>
      <c r="HH49" s="335"/>
      <c r="HI49" s="335"/>
      <c r="HJ49" s="335"/>
      <c r="HK49" s="335"/>
      <c r="HL49" s="335"/>
      <c r="HM49" s="335"/>
      <c r="HN49" s="335"/>
      <c r="HO49" s="335"/>
      <c r="HP49" s="335"/>
      <c r="HQ49" s="335"/>
      <c r="HR49" s="335"/>
      <c r="HS49" s="335"/>
      <c r="HT49" s="335"/>
      <c r="HU49" s="335"/>
      <c r="HV49" s="335"/>
      <c r="HW49" s="335"/>
      <c r="HX49" s="335"/>
      <c r="HY49" s="335"/>
      <c r="HZ49" s="335"/>
      <c r="IA49" s="335"/>
      <c r="IB49" s="335"/>
      <c r="IC49" s="335"/>
      <c r="ID49" s="335"/>
      <c r="IE49" s="335"/>
      <c r="IF49" s="335"/>
      <c r="IG49" s="335"/>
      <c r="IH49" s="335"/>
      <c r="II49" s="335"/>
      <c r="IJ49" s="335"/>
      <c r="IK49" s="335"/>
      <c r="IL49" s="335"/>
      <c r="IM49" s="335"/>
      <c r="IN49" s="335"/>
      <c r="IO49" s="335"/>
      <c r="IP49" s="335"/>
    </row>
    <row r="50" spans="1:250" s="340" customFormat="1">
      <c r="B50" s="343"/>
      <c r="C50" s="343" t="s">
        <v>1</v>
      </c>
      <c r="D50" s="338">
        <v>5</v>
      </c>
      <c r="E50" s="376" t="s">
        <v>2</v>
      </c>
      <c r="F50" s="376"/>
      <c r="G50" s="376"/>
      <c r="H50" s="376" t="s">
        <v>3</v>
      </c>
      <c r="I50" s="376"/>
      <c r="J50" s="376"/>
      <c r="K50" s="376" t="s">
        <v>4</v>
      </c>
      <c r="L50" s="376"/>
      <c r="M50" s="376"/>
      <c r="N50" s="376" t="s">
        <v>5</v>
      </c>
      <c r="O50" s="376"/>
      <c r="P50" s="376"/>
      <c r="Q50" s="376" t="s">
        <v>2</v>
      </c>
      <c r="R50" s="377"/>
      <c r="S50" s="376" t="s">
        <v>3</v>
      </c>
      <c r="T50" s="377"/>
      <c r="U50" s="376" t="s">
        <v>4</v>
      </c>
      <c r="V50" s="377"/>
      <c r="W50" s="376" t="s">
        <v>5</v>
      </c>
      <c r="X50" s="377"/>
      <c r="Y50" s="339" t="s">
        <v>6</v>
      </c>
      <c r="Z50" s="341" t="s">
        <v>7</v>
      </c>
      <c r="AA50" s="378" t="s">
        <v>8</v>
      </c>
      <c r="AB50" s="347" t="s">
        <v>9</v>
      </c>
      <c r="AC50" s="86" t="s">
        <v>46</v>
      </c>
      <c r="AG50" s="341"/>
      <c r="AH50" s="335"/>
      <c r="AI50" s="324"/>
      <c r="AJ50" s="232"/>
      <c r="AK50" s="128"/>
      <c r="AL50" s="126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  <c r="CO50" s="335"/>
      <c r="CP50" s="335"/>
      <c r="CQ50" s="335"/>
      <c r="CR50" s="335"/>
      <c r="CS50" s="335"/>
      <c r="CT50" s="335"/>
      <c r="CU50" s="335"/>
      <c r="CV50" s="335"/>
      <c r="CW50" s="335"/>
      <c r="CX50" s="335"/>
      <c r="CY50" s="335"/>
      <c r="CZ50" s="335"/>
      <c r="DA50" s="335"/>
      <c r="DB50" s="335"/>
      <c r="DC50" s="335"/>
      <c r="DD50" s="335"/>
      <c r="DE50" s="335"/>
      <c r="DF50" s="335"/>
      <c r="DG50" s="335"/>
      <c r="DH50" s="335"/>
      <c r="DI50" s="335"/>
      <c r="DJ50" s="335"/>
      <c r="DK50" s="335"/>
      <c r="DL50" s="335"/>
      <c r="DM50" s="335"/>
      <c r="DN50" s="335"/>
      <c r="DO50" s="335"/>
      <c r="DP50" s="335"/>
      <c r="DQ50" s="335"/>
      <c r="DR50" s="335"/>
      <c r="DS50" s="335"/>
      <c r="DT50" s="335"/>
      <c r="DU50" s="335"/>
      <c r="DV50" s="335"/>
      <c r="DW50" s="335"/>
      <c r="DX50" s="335"/>
      <c r="DY50" s="335"/>
      <c r="DZ50" s="335"/>
      <c r="EA50" s="335"/>
      <c r="EB50" s="335"/>
      <c r="EC50" s="335"/>
      <c r="ED50" s="335"/>
      <c r="EE50" s="335"/>
      <c r="EF50" s="335"/>
      <c r="EG50" s="335"/>
      <c r="EH50" s="335"/>
      <c r="EI50" s="335"/>
      <c r="EJ50" s="335"/>
      <c r="EK50" s="335"/>
      <c r="EL50" s="335"/>
      <c r="EM50" s="335"/>
      <c r="EN50" s="335"/>
      <c r="EO50" s="335"/>
      <c r="EP50" s="335"/>
      <c r="EQ50" s="335"/>
      <c r="ER50" s="335"/>
      <c r="ES50" s="335"/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35"/>
      <c r="FE50" s="335"/>
      <c r="FF50" s="335"/>
      <c r="FG50" s="335"/>
      <c r="FH50" s="335"/>
      <c r="FI50" s="335"/>
      <c r="FJ50" s="335"/>
      <c r="FK50" s="335"/>
      <c r="FL50" s="335"/>
      <c r="FM50" s="335"/>
      <c r="FN50" s="335"/>
      <c r="FO50" s="335"/>
      <c r="FP50" s="335"/>
      <c r="FQ50" s="335"/>
      <c r="FR50" s="335"/>
      <c r="FS50" s="335"/>
      <c r="FT50" s="335"/>
      <c r="FU50" s="335"/>
      <c r="FV50" s="335"/>
      <c r="FW50" s="335"/>
      <c r="FX50" s="335"/>
      <c r="FY50" s="335"/>
      <c r="FZ50" s="335"/>
      <c r="GA50" s="335"/>
      <c r="GB50" s="335"/>
      <c r="GC50" s="335"/>
      <c r="GD50" s="335"/>
      <c r="GE50" s="335"/>
      <c r="GF50" s="335"/>
      <c r="GG50" s="335"/>
      <c r="GH50" s="335"/>
      <c r="GI50" s="335"/>
      <c r="GJ50" s="335"/>
      <c r="GK50" s="335"/>
      <c r="GL50" s="335"/>
      <c r="GM50" s="335"/>
      <c r="GN50" s="335"/>
      <c r="GO50" s="335"/>
      <c r="GP50" s="335"/>
      <c r="GQ50" s="335"/>
      <c r="GR50" s="335"/>
      <c r="GS50" s="335"/>
      <c r="GT50" s="335"/>
      <c r="GU50" s="335"/>
      <c r="GV50" s="335"/>
      <c r="GW50" s="335"/>
      <c r="GX50" s="335"/>
      <c r="GY50" s="335"/>
      <c r="GZ50" s="335"/>
      <c r="HA50" s="335"/>
      <c r="HB50" s="335"/>
      <c r="HC50" s="335"/>
      <c r="HD50" s="335"/>
      <c r="HE50" s="335"/>
      <c r="HF50" s="335"/>
      <c r="HG50" s="335"/>
      <c r="HH50" s="335"/>
      <c r="HI50" s="335"/>
      <c r="HJ50" s="335"/>
      <c r="HK50" s="335"/>
      <c r="HL50" s="335"/>
      <c r="HM50" s="335"/>
      <c r="HN50" s="335"/>
      <c r="HO50" s="335"/>
      <c r="HP50" s="335"/>
      <c r="HQ50" s="335"/>
      <c r="HR50" s="335"/>
      <c r="HS50" s="335"/>
      <c r="HT50" s="335"/>
      <c r="HU50" s="335"/>
      <c r="HV50" s="335"/>
      <c r="HW50" s="335"/>
      <c r="HX50" s="335"/>
      <c r="HY50" s="335"/>
      <c r="HZ50" s="335"/>
      <c r="IA50" s="335"/>
      <c r="IB50" s="335"/>
      <c r="IC50" s="335"/>
      <c r="ID50" s="335"/>
      <c r="IE50" s="335"/>
      <c r="IF50" s="335"/>
      <c r="IG50" s="335"/>
      <c r="IH50" s="335"/>
      <c r="II50" s="335"/>
      <c r="IJ50" s="335"/>
      <c r="IK50" s="335"/>
      <c r="IL50" s="335"/>
      <c r="IM50" s="335"/>
      <c r="IN50" s="335"/>
      <c r="IO50" s="335"/>
      <c r="IP50" s="335"/>
    </row>
    <row r="51" spans="1:250" s="340" customFormat="1">
      <c r="A51" s="335"/>
      <c r="B51" s="14"/>
      <c r="C51" s="15"/>
      <c r="D51" s="16"/>
      <c r="E51" s="236"/>
      <c r="F51" s="237"/>
      <c r="G51" s="237"/>
      <c r="H51" s="68"/>
      <c r="I51" s="238"/>
      <c r="J51" s="239"/>
      <c r="K51" s="68"/>
      <c r="L51" s="238"/>
      <c r="M51" s="239"/>
      <c r="N51" s="68"/>
      <c r="O51" s="238"/>
      <c r="P51" s="240"/>
      <c r="Q51" s="348"/>
      <c r="R51" s="348"/>
      <c r="S51" s="348"/>
      <c r="Y51" s="349"/>
      <c r="Z51" s="350"/>
      <c r="AA51" s="351"/>
      <c r="AB51" s="71"/>
      <c r="AC51" s="71"/>
      <c r="AD51" s="87"/>
      <c r="AE51" s="87"/>
      <c r="AF51" s="87"/>
      <c r="AG51" s="128"/>
      <c r="AH51" s="335"/>
      <c r="AI51" s="324"/>
      <c r="AJ51" s="143" t="e">
        <f>#REF!</f>
        <v>#REF!</v>
      </c>
      <c r="AK51" s="276" t="e">
        <f>#REF!</f>
        <v>#REF!</v>
      </c>
      <c r="AL51" s="12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35"/>
      <c r="CB51" s="335"/>
      <c r="CC51" s="335"/>
      <c r="CD51" s="335"/>
      <c r="CE51" s="335"/>
      <c r="CF51" s="335"/>
      <c r="CG51" s="335"/>
      <c r="CH51" s="335"/>
      <c r="CI51" s="335"/>
      <c r="CJ51" s="335"/>
      <c r="CK51" s="335"/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5"/>
      <c r="DA51" s="335"/>
      <c r="DB51" s="335"/>
      <c r="DC51" s="335"/>
      <c r="DD51" s="335"/>
      <c r="DE51" s="335"/>
      <c r="DF51" s="335"/>
      <c r="DG51" s="335"/>
      <c r="DH51" s="335"/>
      <c r="DI51" s="335"/>
      <c r="DJ51" s="335"/>
      <c r="DK51" s="335"/>
      <c r="DL51" s="335"/>
      <c r="DM51" s="335"/>
      <c r="DN51" s="335"/>
      <c r="DO51" s="335"/>
      <c r="DP51" s="335"/>
      <c r="DQ51" s="335"/>
      <c r="DR51" s="335"/>
      <c r="DS51" s="335"/>
      <c r="DT51" s="335"/>
      <c r="DU51" s="335"/>
      <c r="DV51" s="335"/>
      <c r="DW51" s="335"/>
      <c r="DX51" s="335"/>
      <c r="DY51" s="335"/>
      <c r="DZ51" s="335"/>
      <c r="EA51" s="335"/>
      <c r="EB51" s="335"/>
      <c r="EC51" s="335"/>
      <c r="ED51" s="335"/>
      <c r="EE51" s="335"/>
      <c r="EF51" s="335"/>
      <c r="EG51" s="335"/>
      <c r="EH51" s="335"/>
      <c r="EI51" s="335"/>
      <c r="EJ51" s="335"/>
      <c r="EK51" s="335"/>
      <c r="EL51" s="335"/>
      <c r="EM51" s="335"/>
      <c r="EN51" s="335"/>
      <c r="EO51" s="335"/>
      <c r="EP51" s="335"/>
      <c r="EQ51" s="335"/>
      <c r="ER51" s="335"/>
      <c r="ES51" s="335"/>
      <c r="ET51" s="335"/>
      <c r="EU51" s="335"/>
      <c r="EV51" s="335"/>
      <c r="EW51" s="335"/>
      <c r="EX51" s="335"/>
      <c r="EY51" s="335"/>
      <c r="EZ51" s="335"/>
      <c r="FA51" s="335"/>
      <c r="FB51" s="335"/>
      <c r="FC51" s="335"/>
      <c r="FD51" s="335"/>
      <c r="FE51" s="335"/>
      <c r="FF51" s="335"/>
      <c r="FG51" s="335"/>
      <c r="FH51" s="335"/>
      <c r="FI51" s="335"/>
      <c r="FJ51" s="335"/>
      <c r="FK51" s="335"/>
      <c r="FL51" s="335"/>
      <c r="FM51" s="335"/>
      <c r="FN51" s="335"/>
      <c r="FO51" s="335"/>
      <c r="FP51" s="335"/>
      <c r="FQ51" s="335"/>
      <c r="FR51" s="335"/>
      <c r="FS51" s="335"/>
      <c r="FT51" s="335"/>
      <c r="FU51" s="335"/>
      <c r="FV51" s="335"/>
      <c r="FW51" s="335"/>
      <c r="FX51" s="335"/>
      <c r="FY51" s="335"/>
      <c r="FZ51" s="335"/>
      <c r="GA51" s="335"/>
      <c r="GB51" s="335"/>
      <c r="GC51" s="335"/>
      <c r="GD51" s="335"/>
      <c r="GE51" s="335"/>
      <c r="GF51" s="335"/>
      <c r="GG51" s="335"/>
      <c r="GH51" s="335"/>
      <c r="GI51" s="335"/>
      <c r="GJ51" s="335"/>
      <c r="GK51" s="335"/>
      <c r="GL51" s="335"/>
      <c r="GM51" s="335"/>
      <c r="GN51" s="335"/>
      <c r="GO51" s="335"/>
      <c r="GP51" s="335"/>
      <c r="GQ51" s="335"/>
      <c r="GR51" s="335"/>
      <c r="GS51" s="335"/>
      <c r="GT51" s="335"/>
      <c r="GU51" s="335"/>
      <c r="GV51" s="335"/>
      <c r="GW51" s="335"/>
      <c r="GX51" s="335"/>
      <c r="GY51" s="335"/>
      <c r="GZ51" s="335"/>
      <c r="HA51" s="335"/>
      <c r="HB51" s="335"/>
      <c r="HC51" s="335"/>
      <c r="HD51" s="335"/>
      <c r="HE51" s="335"/>
      <c r="HF51" s="335"/>
      <c r="HG51" s="335"/>
      <c r="HH51" s="335"/>
      <c r="HI51" s="335"/>
      <c r="HJ51" s="335"/>
      <c r="HK51" s="335"/>
      <c r="HL51" s="335"/>
      <c r="HM51" s="335"/>
      <c r="HN51" s="335"/>
      <c r="HO51" s="335"/>
      <c r="HP51" s="335"/>
      <c r="HQ51" s="335"/>
      <c r="HR51" s="335"/>
      <c r="HS51" s="335"/>
      <c r="HT51" s="335"/>
      <c r="HU51" s="335"/>
      <c r="HV51" s="335"/>
      <c r="HW51" s="335"/>
      <c r="HX51" s="335"/>
      <c r="HY51" s="335"/>
      <c r="HZ51" s="335"/>
      <c r="IA51" s="335"/>
      <c r="IB51" s="335"/>
      <c r="IC51" s="335"/>
      <c r="ID51" s="335"/>
      <c r="IE51" s="335"/>
      <c r="IF51" s="335"/>
      <c r="IG51" s="335"/>
      <c r="IH51" s="335"/>
      <c r="II51" s="335"/>
      <c r="IJ51" s="335"/>
      <c r="IK51" s="335"/>
      <c r="IL51" s="335"/>
      <c r="IM51" s="335"/>
      <c r="IN51" s="335"/>
      <c r="IO51" s="335"/>
      <c r="IP51" s="335"/>
    </row>
    <row r="52" spans="1:250" s="340" customFormat="1">
      <c r="A52" s="352" t="s">
        <v>2</v>
      </c>
      <c r="B52" s="31"/>
      <c r="C52" s="32"/>
      <c r="D52" s="33"/>
      <c r="E52" s="249"/>
      <c r="F52" s="250"/>
      <c r="G52" s="250"/>
      <c r="H52" s="251"/>
      <c r="I52" s="252"/>
      <c r="J52" s="252"/>
      <c r="K52" s="251"/>
      <c r="L52" s="252"/>
      <c r="M52" s="252"/>
      <c r="N52" s="251"/>
      <c r="O52" s="252"/>
      <c r="P52" s="253"/>
      <c r="Y52" s="347"/>
      <c r="Z52" s="353"/>
      <c r="AA52" s="354"/>
      <c r="AB52" s="86"/>
      <c r="AC52" s="86"/>
      <c r="AD52" s="87"/>
      <c r="AE52" s="87"/>
      <c r="AF52" s="87"/>
      <c r="AG52" s="128"/>
      <c r="AH52" s="335"/>
      <c r="AI52" s="324"/>
      <c r="AJ52" s="232"/>
      <c r="AK52" s="128"/>
      <c r="AL52" s="87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5"/>
      <c r="CS52" s="335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  <c r="DF52" s="335"/>
      <c r="DG52" s="335"/>
      <c r="DH52" s="335"/>
      <c r="DI52" s="335"/>
      <c r="DJ52" s="335"/>
      <c r="DK52" s="335"/>
      <c r="DL52" s="335"/>
      <c r="DM52" s="335"/>
      <c r="DN52" s="335"/>
      <c r="DO52" s="335"/>
      <c r="DP52" s="335"/>
      <c r="DQ52" s="335"/>
      <c r="DR52" s="335"/>
      <c r="DS52" s="335"/>
      <c r="DT52" s="335"/>
      <c r="DU52" s="335"/>
      <c r="DV52" s="335"/>
      <c r="DW52" s="335"/>
      <c r="DX52" s="335"/>
      <c r="DY52" s="335"/>
      <c r="DZ52" s="335"/>
      <c r="EA52" s="335"/>
      <c r="EB52" s="335"/>
      <c r="EC52" s="335"/>
      <c r="ED52" s="335"/>
      <c r="EE52" s="335"/>
      <c r="EF52" s="335"/>
      <c r="EG52" s="335"/>
      <c r="EH52" s="335"/>
      <c r="EI52" s="335"/>
      <c r="EJ52" s="335"/>
      <c r="EK52" s="335"/>
      <c r="EL52" s="335"/>
      <c r="EM52" s="335"/>
      <c r="EN52" s="335"/>
      <c r="EO52" s="335"/>
      <c r="EP52" s="335"/>
      <c r="EQ52" s="335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5"/>
      <c r="FH52" s="335"/>
      <c r="FI52" s="335"/>
      <c r="FJ52" s="335"/>
      <c r="FK52" s="335"/>
      <c r="FL52" s="335"/>
      <c r="FM52" s="335"/>
      <c r="FN52" s="335"/>
      <c r="FO52" s="335"/>
      <c r="FP52" s="335"/>
      <c r="FQ52" s="335"/>
      <c r="FR52" s="335"/>
      <c r="FS52" s="335"/>
      <c r="FT52" s="335"/>
      <c r="FU52" s="335"/>
      <c r="FV52" s="335"/>
      <c r="FW52" s="335"/>
      <c r="FX52" s="335"/>
      <c r="FY52" s="335"/>
      <c r="FZ52" s="335"/>
      <c r="GA52" s="335"/>
      <c r="GB52" s="335"/>
      <c r="GC52" s="335"/>
      <c r="GD52" s="335"/>
      <c r="GE52" s="335"/>
      <c r="GF52" s="335"/>
      <c r="GG52" s="335"/>
      <c r="GH52" s="335"/>
      <c r="GI52" s="335"/>
      <c r="GJ52" s="335"/>
      <c r="GK52" s="335"/>
      <c r="GL52" s="335"/>
      <c r="GM52" s="335"/>
      <c r="GN52" s="335"/>
      <c r="GO52" s="335"/>
      <c r="GP52" s="335"/>
      <c r="GQ52" s="335"/>
      <c r="GR52" s="335"/>
      <c r="GS52" s="335"/>
      <c r="GT52" s="335"/>
      <c r="GU52" s="335"/>
      <c r="GV52" s="335"/>
      <c r="GW52" s="335"/>
      <c r="GX52" s="335"/>
      <c r="GY52" s="335"/>
      <c r="GZ52" s="335"/>
      <c r="HA52" s="335"/>
      <c r="HB52" s="335"/>
      <c r="HC52" s="335"/>
      <c r="HD52" s="335"/>
      <c r="HE52" s="335"/>
      <c r="HF52" s="335"/>
      <c r="HG52" s="335"/>
      <c r="HH52" s="335"/>
      <c r="HI52" s="335"/>
      <c r="HJ52" s="335"/>
      <c r="HK52" s="335"/>
      <c r="HL52" s="335"/>
      <c r="HM52" s="335"/>
      <c r="HN52" s="335"/>
      <c r="HO52" s="335"/>
      <c r="HP52" s="335"/>
      <c r="HQ52" s="335"/>
      <c r="HR52" s="335"/>
      <c r="HS52" s="335"/>
      <c r="HT52" s="335"/>
      <c r="HU52" s="335"/>
      <c r="HV52" s="335"/>
      <c r="HW52" s="335"/>
      <c r="HX52" s="335"/>
      <c r="HY52" s="335"/>
      <c r="HZ52" s="335"/>
      <c r="IA52" s="335"/>
      <c r="IB52" s="335"/>
      <c r="IC52" s="335"/>
      <c r="ID52" s="335"/>
      <c r="IE52" s="335"/>
      <c r="IF52" s="335"/>
      <c r="IG52" s="335"/>
      <c r="IH52" s="335"/>
      <c r="II52" s="335"/>
      <c r="IJ52" s="335"/>
      <c r="IK52" s="335"/>
      <c r="IL52" s="335"/>
      <c r="IM52" s="335"/>
      <c r="IN52" s="335"/>
      <c r="IO52" s="335"/>
      <c r="IP52" s="335"/>
    </row>
    <row r="53" spans="1:250" s="340" customFormat="1">
      <c r="A53" s="355"/>
      <c r="B53" s="332"/>
      <c r="C53" s="333"/>
      <c r="D53" s="16"/>
      <c r="E53" s="68"/>
      <c r="F53" s="238"/>
      <c r="G53" s="258"/>
      <c r="H53" s="236"/>
      <c r="I53" s="237"/>
      <c r="J53" s="237"/>
      <c r="K53" s="68"/>
      <c r="L53" s="238"/>
      <c r="M53" s="239"/>
      <c r="N53" s="68"/>
      <c r="O53" s="238"/>
      <c r="P53" s="240"/>
      <c r="Q53" s="356"/>
      <c r="R53" s="356"/>
      <c r="S53" s="356"/>
      <c r="Y53" s="349"/>
      <c r="Z53" s="350"/>
      <c r="AA53" s="351"/>
      <c r="AB53" s="77"/>
      <c r="AC53" s="77"/>
      <c r="AD53" s="87"/>
      <c r="AE53" s="87"/>
      <c r="AF53" s="87"/>
      <c r="AG53" s="128"/>
      <c r="AH53" s="335"/>
      <c r="AI53" s="323" t="s">
        <v>10</v>
      </c>
      <c r="AJ53" s="143" t="e">
        <f>#REF!</f>
        <v>#REF!</v>
      </c>
      <c r="AK53" s="276" t="e">
        <f>#REF!</f>
        <v>#REF!</v>
      </c>
      <c r="AL53" s="103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335"/>
      <c r="DF53" s="335"/>
      <c r="DG53" s="335"/>
      <c r="DH53" s="335"/>
      <c r="DI53" s="335"/>
      <c r="DJ53" s="335"/>
      <c r="DK53" s="335"/>
      <c r="DL53" s="335"/>
      <c r="DM53" s="335"/>
      <c r="DN53" s="335"/>
      <c r="DO53" s="335"/>
      <c r="DP53" s="335"/>
      <c r="DQ53" s="335"/>
      <c r="DR53" s="335"/>
      <c r="DS53" s="335"/>
      <c r="DT53" s="335"/>
      <c r="DU53" s="335"/>
      <c r="DV53" s="335"/>
      <c r="DW53" s="335"/>
      <c r="DX53" s="335"/>
      <c r="DY53" s="335"/>
      <c r="DZ53" s="335"/>
      <c r="EA53" s="335"/>
      <c r="EB53" s="335"/>
      <c r="EC53" s="335"/>
      <c r="ED53" s="335"/>
      <c r="EE53" s="335"/>
      <c r="EF53" s="335"/>
      <c r="EG53" s="335"/>
      <c r="EH53" s="335"/>
      <c r="EI53" s="335"/>
      <c r="EJ53" s="335"/>
      <c r="EK53" s="335"/>
      <c r="EL53" s="335"/>
      <c r="EM53" s="335"/>
      <c r="EN53" s="335"/>
      <c r="EO53" s="335"/>
      <c r="EP53" s="335"/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5"/>
      <c r="FH53" s="335"/>
      <c r="FI53" s="335"/>
      <c r="FJ53" s="335"/>
      <c r="FK53" s="335"/>
      <c r="FL53" s="335"/>
      <c r="FM53" s="335"/>
      <c r="FN53" s="335"/>
      <c r="FO53" s="335"/>
      <c r="FP53" s="335"/>
      <c r="FQ53" s="335"/>
      <c r="FR53" s="335"/>
      <c r="FS53" s="335"/>
      <c r="FT53" s="335"/>
      <c r="FU53" s="335"/>
      <c r="FV53" s="335"/>
      <c r="FW53" s="335"/>
      <c r="FX53" s="335"/>
      <c r="FY53" s="335"/>
      <c r="FZ53" s="335"/>
      <c r="GA53" s="335"/>
      <c r="GB53" s="335"/>
      <c r="GC53" s="335"/>
      <c r="GD53" s="335"/>
      <c r="GE53" s="335"/>
      <c r="GF53" s="335"/>
      <c r="GG53" s="335"/>
      <c r="GH53" s="335"/>
      <c r="GI53" s="335"/>
      <c r="GJ53" s="335"/>
      <c r="GK53" s="335"/>
      <c r="GL53" s="335"/>
      <c r="GM53" s="335"/>
      <c r="GN53" s="335"/>
      <c r="GO53" s="335"/>
      <c r="GP53" s="335"/>
      <c r="GQ53" s="335"/>
      <c r="GR53" s="335"/>
      <c r="GS53" s="335"/>
      <c r="GT53" s="335"/>
      <c r="GU53" s="335"/>
      <c r="GV53" s="335"/>
      <c r="GW53" s="335"/>
      <c r="GX53" s="335"/>
      <c r="GY53" s="335"/>
      <c r="GZ53" s="335"/>
      <c r="HA53" s="335"/>
      <c r="HB53" s="335"/>
      <c r="HC53" s="335"/>
      <c r="HD53" s="335"/>
      <c r="HE53" s="335"/>
      <c r="HF53" s="335"/>
      <c r="HG53" s="335"/>
      <c r="HH53" s="335"/>
      <c r="HI53" s="335"/>
      <c r="HJ53" s="335"/>
      <c r="HK53" s="335"/>
      <c r="HL53" s="335"/>
      <c r="HM53" s="335"/>
      <c r="HN53" s="335"/>
      <c r="HO53" s="335"/>
      <c r="HP53" s="335"/>
      <c r="HQ53" s="335"/>
      <c r="HR53" s="335"/>
      <c r="HS53" s="335"/>
      <c r="HT53" s="335"/>
      <c r="HU53" s="335"/>
      <c r="HV53" s="335"/>
      <c r="HW53" s="335"/>
      <c r="HX53" s="335"/>
      <c r="HY53" s="335"/>
      <c r="HZ53" s="335"/>
      <c r="IA53" s="335"/>
      <c r="IB53" s="335"/>
      <c r="IC53" s="335"/>
      <c r="ID53" s="335"/>
      <c r="IE53" s="335"/>
      <c r="IF53" s="335"/>
      <c r="IG53" s="335"/>
      <c r="IH53" s="335"/>
      <c r="II53" s="335"/>
      <c r="IJ53" s="335"/>
      <c r="IK53" s="335"/>
      <c r="IL53" s="335"/>
      <c r="IM53" s="335"/>
      <c r="IN53" s="335"/>
      <c r="IO53" s="335"/>
      <c r="IP53" s="335"/>
    </row>
    <row r="54" spans="1:250" s="340" customFormat="1">
      <c r="A54" s="352" t="s">
        <v>3</v>
      </c>
      <c r="B54" s="51"/>
      <c r="C54" s="41"/>
      <c r="D54" s="334"/>
      <c r="E54" s="72"/>
      <c r="F54" s="260"/>
      <c r="G54" s="243"/>
      <c r="H54" s="249"/>
      <c r="I54" s="250"/>
      <c r="J54" s="250"/>
      <c r="K54" s="251"/>
      <c r="L54" s="252"/>
      <c r="M54" s="252"/>
      <c r="N54" s="251"/>
      <c r="O54" s="252"/>
      <c r="P54" s="253"/>
      <c r="Q54" s="348"/>
      <c r="R54" s="348"/>
      <c r="S54" s="348"/>
      <c r="Y54" s="347"/>
      <c r="Z54" s="353"/>
      <c r="AA54" s="354"/>
      <c r="AB54" s="86"/>
      <c r="AC54" s="86"/>
      <c r="AD54" s="87"/>
      <c r="AE54" s="87"/>
      <c r="AF54" s="87"/>
      <c r="AG54" s="128"/>
      <c r="AH54" s="335"/>
      <c r="AI54" s="324"/>
      <c r="AJ54" s="232"/>
      <c r="AK54" s="128"/>
      <c r="AL54" s="126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5"/>
      <c r="CC54" s="335"/>
      <c r="CD54" s="335"/>
      <c r="CE54" s="335"/>
      <c r="CF54" s="335"/>
      <c r="CG54" s="335"/>
      <c r="CH54" s="335"/>
      <c r="CI54" s="335"/>
      <c r="CJ54" s="335"/>
      <c r="CK54" s="335"/>
      <c r="CL54" s="335"/>
      <c r="CM54" s="335"/>
      <c r="CN54" s="335"/>
      <c r="CO54" s="335"/>
      <c r="CP54" s="335"/>
      <c r="CQ54" s="335"/>
      <c r="CR54" s="335"/>
      <c r="CS54" s="335"/>
      <c r="CT54" s="335"/>
      <c r="CU54" s="335"/>
      <c r="CV54" s="335"/>
      <c r="CW54" s="335"/>
      <c r="CX54" s="335"/>
      <c r="CY54" s="335"/>
      <c r="CZ54" s="335"/>
      <c r="DA54" s="335"/>
      <c r="DB54" s="335"/>
      <c r="DC54" s="335"/>
      <c r="DD54" s="335"/>
      <c r="DE54" s="335"/>
      <c r="DF54" s="335"/>
      <c r="DG54" s="335"/>
      <c r="DH54" s="335"/>
      <c r="DI54" s="335"/>
      <c r="DJ54" s="335"/>
      <c r="DK54" s="335"/>
      <c r="DL54" s="335"/>
      <c r="DM54" s="335"/>
      <c r="DN54" s="335"/>
      <c r="DO54" s="335"/>
      <c r="DP54" s="335"/>
      <c r="DQ54" s="335"/>
      <c r="DR54" s="335"/>
      <c r="DS54" s="335"/>
      <c r="DT54" s="335"/>
      <c r="DU54" s="335"/>
      <c r="DV54" s="335"/>
      <c r="DW54" s="335"/>
      <c r="DX54" s="335"/>
      <c r="DY54" s="335"/>
      <c r="DZ54" s="335"/>
      <c r="EA54" s="335"/>
      <c r="EB54" s="335"/>
      <c r="EC54" s="335"/>
      <c r="ED54" s="335"/>
      <c r="EE54" s="335"/>
      <c r="EF54" s="335"/>
      <c r="EG54" s="335"/>
      <c r="EH54" s="335"/>
      <c r="EI54" s="335"/>
      <c r="EJ54" s="335"/>
      <c r="EK54" s="335"/>
      <c r="EL54" s="335"/>
      <c r="EM54" s="335"/>
      <c r="EN54" s="335"/>
      <c r="EO54" s="335"/>
      <c r="EP54" s="335"/>
      <c r="EQ54" s="335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5"/>
      <c r="FH54" s="335"/>
      <c r="FI54" s="335"/>
      <c r="FJ54" s="335"/>
      <c r="FK54" s="335"/>
      <c r="FL54" s="335"/>
      <c r="FM54" s="335"/>
      <c r="FN54" s="335"/>
      <c r="FO54" s="335"/>
      <c r="FP54" s="335"/>
      <c r="FQ54" s="335"/>
      <c r="FR54" s="335"/>
      <c r="FS54" s="335"/>
      <c r="FT54" s="335"/>
      <c r="FU54" s="335"/>
      <c r="FV54" s="335"/>
      <c r="FW54" s="335"/>
      <c r="FX54" s="335"/>
      <c r="FY54" s="335"/>
      <c r="FZ54" s="335"/>
      <c r="GA54" s="335"/>
      <c r="GB54" s="335"/>
      <c r="GC54" s="335"/>
      <c r="GD54" s="335"/>
      <c r="GE54" s="335"/>
      <c r="GF54" s="335"/>
      <c r="GG54" s="335"/>
      <c r="GH54" s="335"/>
      <c r="GI54" s="335"/>
      <c r="GJ54" s="335"/>
      <c r="GK54" s="335"/>
      <c r="GL54" s="335"/>
      <c r="GM54" s="335"/>
      <c r="GN54" s="335"/>
      <c r="GO54" s="335"/>
      <c r="GP54" s="335"/>
      <c r="GQ54" s="335"/>
      <c r="GR54" s="335"/>
      <c r="GS54" s="335"/>
      <c r="GT54" s="335"/>
      <c r="GU54" s="335"/>
      <c r="GV54" s="335"/>
      <c r="GW54" s="335"/>
      <c r="GX54" s="335"/>
      <c r="GY54" s="335"/>
      <c r="GZ54" s="335"/>
      <c r="HA54" s="335"/>
      <c r="HB54" s="335"/>
      <c r="HC54" s="335"/>
      <c r="HD54" s="335"/>
      <c r="HE54" s="335"/>
      <c r="HF54" s="335"/>
      <c r="HG54" s="335"/>
      <c r="HH54" s="335"/>
      <c r="HI54" s="335"/>
      <c r="HJ54" s="335"/>
      <c r="HK54" s="335"/>
      <c r="HL54" s="335"/>
      <c r="HM54" s="335"/>
      <c r="HN54" s="335"/>
      <c r="HO54" s="335"/>
      <c r="HP54" s="335"/>
      <c r="HQ54" s="335"/>
      <c r="HR54" s="335"/>
      <c r="HS54" s="335"/>
      <c r="HT54" s="335"/>
      <c r="HU54" s="335"/>
      <c r="HV54" s="335"/>
      <c r="HW54" s="335"/>
      <c r="HX54" s="335"/>
      <c r="HY54" s="335"/>
      <c r="HZ54" s="335"/>
      <c r="IA54" s="335"/>
      <c r="IB54" s="335"/>
      <c r="IC54" s="335"/>
      <c r="ID54" s="335"/>
      <c r="IE54" s="335"/>
      <c r="IF54" s="335"/>
      <c r="IG54" s="335"/>
      <c r="IH54" s="335"/>
      <c r="II54" s="335"/>
      <c r="IJ54" s="335"/>
      <c r="IK54" s="335"/>
      <c r="IL54" s="335"/>
      <c r="IM54" s="335"/>
      <c r="IN54" s="335"/>
      <c r="IO54" s="335"/>
      <c r="IP54" s="335"/>
    </row>
    <row r="55" spans="1:250" s="340" customFormat="1">
      <c r="A55" s="355"/>
      <c r="B55" s="332"/>
      <c r="C55" s="333"/>
      <c r="D55" s="16"/>
      <c r="E55" s="68"/>
      <c r="F55" s="238"/>
      <c r="G55" s="258"/>
      <c r="H55" s="68"/>
      <c r="I55" s="238"/>
      <c r="J55" s="258"/>
      <c r="K55" s="236"/>
      <c r="L55" s="237"/>
      <c r="M55" s="237"/>
      <c r="N55" s="68"/>
      <c r="O55" s="238"/>
      <c r="P55" s="240"/>
      <c r="Y55" s="358"/>
      <c r="Z55" s="350"/>
      <c r="AA55" s="351"/>
      <c r="AB55" s="77"/>
      <c r="AC55" s="77"/>
      <c r="AD55" s="87"/>
      <c r="AE55" s="87"/>
      <c r="AF55" s="87"/>
      <c r="AG55" s="128"/>
      <c r="AH55" s="335"/>
      <c r="AI55" s="357">
        <v>3</v>
      </c>
      <c r="AJ55" s="143">
        <f>AE$52</f>
        <v>0</v>
      </c>
      <c r="AK55" s="276">
        <f>AG$52</f>
        <v>0</v>
      </c>
      <c r="AL55" s="12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335"/>
      <c r="DG55" s="335"/>
      <c r="DH55" s="335"/>
      <c r="DI55" s="335"/>
      <c r="DJ55" s="335"/>
      <c r="DK55" s="335"/>
      <c r="DL55" s="335"/>
      <c r="DM55" s="335"/>
      <c r="DN55" s="335"/>
      <c r="DO55" s="335"/>
      <c r="DP55" s="335"/>
      <c r="DQ55" s="335"/>
      <c r="DR55" s="335"/>
      <c r="DS55" s="335"/>
      <c r="DT55" s="335"/>
      <c r="DU55" s="335"/>
      <c r="DV55" s="335"/>
      <c r="DW55" s="335"/>
      <c r="DX55" s="335"/>
      <c r="DY55" s="335"/>
      <c r="DZ55" s="335"/>
      <c r="EA55" s="335"/>
      <c r="EB55" s="335"/>
      <c r="EC55" s="335"/>
      <c r="ED55" s="335"/>
      <c r="EE55" s="335"/>
      <c r="EF55" s="335"/>
      <c r="EG55" s="335"/>
      <c r="EH55" s="335"/>
      <c r="EI55" s="335"/>
      <c r="EJ55" s="335"/>
      <c r="EK55" s="335"/>
      <c r="EL55" s="335"/>
      <c r="EM55" s="335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5"/>
      <c r="FH55" s="335"/>
      <c r="FI55" s="335"/>
      <c r="FJ55" s="335"/>
      <c r="FK55" s="335"/>
      <c r="FL55" s="335"/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  <c r="FW55" s="335"/>
      <c r="FX55" s="335"/>
      <c r="FY55" s="335"/>
      <c r="FZ55" s="335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335"/>
      <c r="GN55" s="335"/>
      <c r="GO55" s="335"/>
      <c r="GP55" s="335"/>
      <c r="GQ55" s="335"/>
      <c r="GR55" s="335"/>
      <c r="GS55" s="335"/>
      <c r="GT55" s="335"/>
      <c r="GU55" s="335"/>
      <c r="GV55" s="335"/>
      <c r="GW55" s="335"/>
      <c r="GX55" s="335"/>
      <c r="GY55" s="335"/>
      <c r="GZ55" s="335"/>
      <c r="HA55" s="335"/>
      <c r="HB55" s="335"/>
      <c r="HC55" s="335"/>
      <c r="HD55" s="335"/>
      <c r="HE55" s="335"/>
      <c r="HF55" s="335"/>
      <c r="HG55" s="335"/>
      <c r="HH55" s="335"/>
      <c r="HI55" s="335"/>
      <c r="HJ55" s="335"/>
      <c r="HK55" s="335"/>
      <c r="HL55" s="335"/>
      <c r="HM55" s="335"/>
      <c r="HN55" s="335"/>
      <c r="HO55" s="335"/>
      <c r="HP55" s="335"/>
      <c r="HQ55" s="335"/>
      <c r="HR55" s="335"/>
      <c r="HS55" s="335"/>
      <c r="HT55" s="335"/>
      <c r="HU55" s="335"/>
      <c r="HV55" s="335"/>
      <c r="HW55" s="335"/>
      <c r="HX55" s="335"/>
      <c r="HY55" s="335"/>
      <c r="HZ55" s="335"/>
      <c r="IA55" s="335"/>
      <c r="IB55" s="335"/>
      <c r="IC55" s="335"/>
      <c r="ID55" s="335"/>
      <c r="IE55" s="335"/>
      <c r="IF55" s="335"/>
      <c r="IG55" s="335"/>
      <c r="IH55" s="335"/>
      <c r="II55" s="335"/>
      <c r="IJ55" s="335"/>
      <c r="IK55" s="335"/>
      <c r="IL55" s="335"/>
      <c r="IM55" s="335"/>
      <c r="IN55" s="335"/>
      <c r="IO55" s="335"/>
      <c r="IP55" s="335"/>
    </row>
    <row r="56" spans="1:250" s="340" customFormat="1">
      <c r="A56" s="352" t="s">
        <v>4</v>
      </c>
      <c r="B56" s="51"/>
      <c r="C56" s="41"/>
      <c r="D56" s="334"/>
      <c r="E56" s="72"/>
      <c r="F56" s="260"/>
      <c r="G56" s="243"/>
      <c r="H56" s="72"/>
      <c r="I56" s="260"/>
      <c r="J56" s="243"/>
      <c r="K56" s="249"/>
      <c r="L56" s="250"/>
      <c r="M56" s="250"/>
      <c r="N56" s="251"/>
      <c r="O56" s="252"/>
      <c r="P56" s="253"/>
      <c r="Y56" s="359"/>
      <c r="Z56" s="353"/>
      <c r="AA56" s="354"/>
      <c r="AB56" s="86"/>
      <c r="AC56" s="86"/>
      <c r="AD56" s="87"/>
      <c r="AE56" s="87"/>
      <c r="AF56" s="87"/>
      <c r="AG56" s="128"/>
      <c r="AH56" s="335"/>
      <c r="AI56" s="324"/>
      <c r="AJ56" s="87"/>
      <c r="AK56" s="128"/>
      <c r="AL56" s="87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5"/>
      <c r="CO56" s="335"/>
      <c r="CP56" s="335"/>
      <c r="CQ56" s="335"/>
      <c r="CR56" s="335"/>
      <c r="CS56" s="335"/>
      <c r="CT56" s="335"/>
      <c r="CU56" s="335"/>
      <c r="CV56" s="335"/>
      <c r="CW56" s="335"/>
      <c r="CX56" s="335"/>
      <c r="CY56" s="335"/>
      <c r="CZ56" s="335"/>
      <c r="DA56" s="335"/>
      <c r="DB56" s="335"/>
      <c r="DC56" s="335"/>
      <c r="DD56" s="335"/>
      <c r="DE56" s="335"/>
      <c r="DF56" s="335"/>
      <c r="DG56" s="335"/>
      <c r="DH56" s="335"/>
      <c r="DI56" s="335"/>
      <c r="DJ56" s="335"/>
      <c r="DK56" s="335"/>
      <c r="DL56" s="335"/>
      <c r="DM56" s="335"/>
      <c r="DN56" s="335"/>
      <c r="DO56" s="335"/>
      <c r="DP56" s="335"/>
      <c r="DQ56" s="335"/>
      <c r="DR56" s="335"/>
      <c r="DS56" s="335"/>
      <c r="DT56" s="335"/>
      <c r="DU56" s="335"/>
      <c r="DV56" s="335"/>
      <c r="DW56" s="335"/>
      <c r="DX56" s="335"/>
      <c r="DY56" s="335"/>
      <c r="DZ56" s="335"/>
      <c r="EA56" s="335"/>
      <c r="EB56" s="335"/>
      <c r="EC56" s="335"/>
      <c r="ED56" s="335"/>
      <c r="EE56" s="335"/>
      <c r="EF56" s="335"/>
      <c r="EG56" s="335"/>
      <c r="EH56" s="335"/>
      <c r="EI56" s="335"/>
      <c r="EJ56" s="335"/>
      <c r="EK56" s="335"/>
      <c r="EL56" s="335"/>
      <c r="EM56" s="335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335"/>
      <c r="FM56" s="335"/>
      <c r="FN56" s="335"/>
      <c r="FO56" s="335"/>
      <c r="FP56" s="335"/>
      <c r="FQ56" s="335"/>
      <c r="FR56" s="335"/>
      <c r="FS56" s="335"/>
      <c r="FT56" s="335"/>
      <c r="FU56" s="335"/>
      <c r="FV56" s="335"/>
      <c r="FW56" s="335"/>
      <c r="FX56" s="335"/>
      <c r="FY56" s="335"/>
      <c r="FZ56" s="335"/>
      <c r="GA56" s="335"/>
      <c r="GB56" s="335"/>
      <c r="GC56" s="335"/>
      <c r="GD56" s="335"/>
      <c r="GE56" s="335"/>
      <c r="GF56" s="335"/>
      <c r="GG56" s="335"/>
      <c r="GH56" s="335"/>
      <c r="GI56" s="335"/>
      <c r="GJ56" s="335"/>
      <c r="GK56" s="335"/>
      <c r="GL56" s="335"/>
      <c r="GM56" s="335"/>
      <c r="GN56" s="335"/>
      <c r="GO56" s="335"/>
      <c r="GP56" s="335"/>
      <c r="GQ56" s="335"/>
      <c r="GR56" s="335"/>
      <c r="GS56" s="335"/>
      <c r="GT56" s="335"/>
      <c r="GU56" s="335"/>
      <c r="GV56" s="335"/>
      <c r="GW56" s="335"/>
      <c r="GX56" s="335"/>
      <c r="GY56" s="335"/>
      <c r="GZ56" s="335"/>
      <c r="HA56" s="335"/>
      <c r="HB56" s="335"/>
      <c r="HC56" s="335"/>
      <c r="HD56" s="335"/>
      <c r="HE56" s="335"/>
      <c r="HF56" s="335"/>
      <c r="HG56" s="335"/>
      <c r="HH56" s="335"/>
      <c r="HI56" s="335"/>
      <c r="HJ56" s="335"/>
      <c r="HK56" s="335"/>
      <c r="HL56" s="335"/>
      <c r="HM56" s="335"/>
      <c r="HN56" s="335"/>
      <c r="HO56" s="335"/>
      <c r="HP56" s="335"/>
      <c r="HQ56" s="335"/>
      <c r="HR56" s="335"/>
      <c r="HS56" s="335"/>
      <c r="HT56" s="335"/>
      <c r="HU56" s="335"/>
      <c r="HV56" s="335"/>
      <c r="HW56" s="335"/>
      <c r="HX56" s="335"/>
      <c r="HY56" s="335"/>
      <c r="HZ56" s="335"/>
      <c r="IA56" s="335"/>
      <c r="IB56" s="335"/>
      <c r="IC56" s="335"/>
      <c r="ID56" s="335"/>
      <c r="IE56" s="335"/>
      <c r="IF56" s="335"/>
      <c r="IG56" s="335"/>
      <c r="IH56" s="335"/>
      <c r="II56" s="335"/>
      <c r="IJ56" s="335"/>
      <c r="IK56" s="335"/>
      <c r="IL56" s="335"/>
      <c r="IM56" s="335"/>
      <c r="IN56" s="335"/>
      <c r="IO56" s="335"/>
      <c r="IP56" s="335"/>
    </row>
    <row r="57" spans="1:250" s="340" customFormat="1">
      <c r="A57" s="355"/>
      <c r="B57" s="332"/>
      <c r="C57" s="333"/>
      <c r="D57" s="16"/>
      <c r="E57" s="68"/>
      <c r="F57" s="238"/>
      <c r="G57" s="261"/>
      <c r="H57" s="68"/>
      <c r="I57" s="238"/>
      <c r="J57" s="258"/>
      <c r="K57" s="68"/>
      <c r="L57" s="238"/>
      <c r="M57" s="258"/>
      <c r="N57" s="236"/>
      <c r="O57" s="237"/>
      <c r="P57" s="262"/>
      <c r="Y57" s="358"/>
      <c r="Z57" s="350"/>
      <c r="AA57" s="351"/>
      <c r="AB57" s="77"/>
      <c r="AC57" s="77"/>
      <c r="AD57" s="87"/>
      <c r="AE57" s="87"/>
      <c r="AF57" s="87"/>
      <c r="AG57" s="128"/>
      <c r="AH57" s="335"/>
      <c r="AI57" s="357">
        <v>3</v>
      </c>
      <c r="AJ57" s="143" t="str">
        <f>AE$39</f>
        <v>Drake, Brandon</v>
      </c>
      <c r="AK57" s="276" t="str">
        <f>AG$39</f>
        <v>UR</v>
      </c>
      <c r="AL57" s="103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  <c r="FH57" s="335"/>
      <c r="FI57" s="335"/>
      <c r="FJ57" s="335"/>
      <c r="FK57" s="335"/>
      <c r="FL57" s="335"/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  <c r="FW57" s="335"/>
      <c r="FX57" s="335"/>
      <c r="FY57" s="335"/>
      <c r="FZ57" s="335"/>
      <c r="GA57" s="335"/>
      <c r="GB57" s="335"/>
      <c r="GC57" s="335"/>
      <c r="GD57" s="335"/>
      <c r="GE57" s="335"/>
      <c r="GF57" s="335"/>
      <c r="GG57" s="335"/>
      <c r="GH57" s="335"/>
      <c r="GI57" s="335"/>
      <c r="GJ57" s="335"/>
      <c r="GK57" s="335"/>
      <c r="GL57" s="335"/>
      <c r="GM57" s="335"/>
      <c r="GN57" s="335"/>
      <c r="GO57" s="335"/>
      <c r="GP57" s="335"/>
      <c r="GQ57" s="335"/>
      <c r="GR57" s="335"/>
      <c r="GS57" s="335"/>
      <c r="GT57" s="335"/>
      <c r="GU57" s="335"/>
      <c r="GV57" s="335"/>
      <c r="GW57" s="335"/>
      <c r="GX57" s="335"/>
      <c r="GY57" s="335"/>
      <c r="GZ57" s="335"/>
      <c r="HA57" s="335"/>
      <c r="HB57" s="335"/>
      <c r="HC57" s="335"/>
      <c r="HD57" s="335"/>
      <c r="HE57" s="335"/>
      <c r="HF57" s="335"/>
      <c r="HG57" s="335"/>
      <c r="HH57" s="335"/>
      <c r="HI57" s="335"/>
      <c r="HJ57" s="335"/>
      <c r="HK57" s="335"/>
      <c r="HL57" s="335"/>
      <c r="HM57" s="335"/>
      <c r="HN57" s="335"/>
      <c r="HO57" s="335"/>
      <c r="HP57" s="335"/>
      <c r="HQ57" s="335"/>
      <c r="HR57" s="335"/>
      <c r="HS57" s="335"/>
      <c r="HT57" s="335"/>
      <c r="HU57" s="335"/>
      <c r="HV57" s="335"/>
      <c r="HW57" s="335"/>
      <c r="HX57" s="335"/>
      <c r="HY57" s="335"/>
      <c r="HZ57" s="335"/>
      <c r="IA57" s="335"/>
      <c r="IB57" s="335"/>
      <c r="IC57" s="335"/>
      <c r="ID57" s="335"/>
      <c r="IE57" s="335"/>
      <c r="IF57" s="335"/>
      <c r="IG57" s="335"/>
      <c r="IH57" s="335"/>
      <c r="II57" s="335"/>
      <c r="IJ57" s="335"/>
      <c r="IK57" s="335"/>
      <c r="IL57" s="335"/>
      <c r="IM57" s="335"/>
      <c r="IN57" s="335"/>
      <c r="IO57" s="335"/>
      <c r="IP57" s="335"/>
    </row>
    <row r="58" spans="1:250" s="340" customFormat="1">
      <c r="A58" s="352" t="s">
        <v>5</v>
      </c>
      <c r="B58" s="51"/>
      <c r="C58" s="41"/>
      <c r="D58" s="334"/>
      <c r="E58" s="266"/>
      <c r="F58" s="267"/>
      <c r="G58" s="268"/>
      <c r="H58" s="325"/>
      <c r="I58" s="267"/>
      <c r="J58" s="109"/>
      <c r="K58" s="325"/>
      <c r="L58" s="267"/>
      <c r="M58" s="109"/>
      <c r="N58" s="249"/>
      <c r="O58" s="250"/>
      <c r="P58" s="269"/>
      <c r="Y58" s="359"/>
      <c r="Z58" s="353"/>
      <c r="AA58" s="354"/>
      <c r="AB58" s="86"/>
      <c r="AC58" s="86"/>
      <c r="AD58" s="87"/>
      <c r="AE58" s="87"/>
      <c r="AF58" s="87"/>
      <c r="AG58" s="128"/>
      <c r="AH58" s="335"/>
      <c r="AI58" s="324"/>
      <c r="AJ58" s="232"/>
      <c r="AK58" s="128"/>
      <c r="AL58" s="126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5"/>
      <c r="GD58" s="335"/>
      <c r="GE58" s="335"/>
      <c r="GF58" s="335"/>
      <c r="GG58" s="335"/>
      <c r="GH58" s="335"/>
      <c r="GI58" s="335"/>
      <c r="GJ58" s="335"/>
      <c r="GK58" s="335"/>
      <c r="GL58" s="335"/>
      <c r="GM58" s="335"/>
      <c r="GN58" s="335"/>
      <c r="GO58" s="335"/>
      <c r="GP58" s="335"/>
      <c r="GQ58" s="335"/>
      <c r="GR58" s="335"/>
      <c r="GS58" s="335"/>
      <c r="GT58" s="335"/>
      <c r="GU58" s="335"/>
      <c r="GV58" s="335"/>
      <c r="GW58" s="335"/>
      <c r="GX58" s="335"/>
      <c r="GY58" s="335"/>
      <c r="GZ58" s="335"/>
      <c r="HA58" s="335"/>
      <c r="HB58" s="335"/>
      <c r="HC58" s="335"/>
      <c r="HD58" s="335"/>
      <c r="HE58" s="335"/>
      <c r="HF58" s="335"/>
      <c r="HG58" s="335"/>
      <c r="HH58" s="335"/>
      <c r="HI58" s="335"/>
      <c r="HJ58" s="335"/>
      <c r="HK58" s="335"/>
      <c r="HL58" s="335"/>
      <c r="HM58" s="335"/>
      <c r="HN58" s="335"/>
      <c r="HO58" s="335"/>
      <c r="HP58" s="335"/>
      <c r="HQ58" s="335"/>
      <c r="HR58" s="335"/>
      <c r="HS58" s="335"/>
      <c r="HT58" s="335"/>
      <c r="HU58" s="335"/>
      <c r="HV58" s="335"/>
      <c r="HW58" s="335"/>
      <c r="HX58" s="335"/>
      <c r="HY58" s="335"/>
      <c r="HZ58" s="335"/>
      <c r="IA58" s="335"/>
      <c r="IB58" s="335"/>
      <c r="IC58" s="335"/>
      <c r="ID58" s="335"/>
      <c r="IE58" s="335"/>
      <c r="IF58" s="335"/>
      <c r="IG58" s="335"/>
      <c r="IH58" s="335"/>
      <c r="II58" s="335"/>
      <c r="IJ58" s="335"/>
      <c r="IK58" s="335"/>
      <c r="IL58" s="335"/>
      <c r="IM58" s="335"/>
      <c r="IN58" s="335"/>
      <c r="IO58" s="335"/>
      <c r="IP58" s="335"/>
    </row>
    <row r="59" spans="1:250" s="340" customFormat="1">
      <c r="A59" s="335"/>
      <c r="B59" s="335"/>
      <c r="C59" s="335"/>
      <c r="D59" s="342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X59" s="360"/>
      <c r="Y59" s="335"/>
      <c r="Z59" s="335"/>
      <c r="AA59" s="335"/>
      <c r="AB59" s="335"/>
      <c r="AC59" s="339"/>
      <c r="AD59" s="339"/>
      <c r="AG59" s="341"/>
      <c r="AH59" s="335"/>
      <c r="AI59" s="323" t="s">
        <v>10</v>
      </c>
      <c r="AJ59" s="143" t="e">
        <f>#REF!</f>
        <v>#REF!</v>
      </c>
      <c r="AK59" s="276" t="e">
        <f>#REF!</f>
        <v>#REF!</v>
      </c>
      <c r="AL59" s="12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5"/>
      <c r="DL59" s="335"/>
      <c r="DM59" s="335"/>
      <c r="DN59" s="335"/>
      <c r="DO59" s="335"/>
      <c r="DP59" s="335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5"/>
      <c r="GD59" s="335"/>
      <c r="GE59" s="335"/>
      <c r="GF59" s="335"/>
      <c r="GG59" s="335"/>
      <c r="GH59" s="335"/>
      <c r="GI59" s="335"/>
      <c r="GJ59" s="335"/>
      <c r="GK59" s="335"/>
      <c r="GL59" s="335"/>
      <c r="GM59" s="335"/>
      <c r="GN59" s="335"/>
      <c r="GO59" s="335"/>
      <c r="GP59" s="335"/>
      <c r="GQ59" s="335"/>
      <c r="GR59" s="335"/>
      <c r="GS59" s="335"/>
      <c r="GT59" s="335"/>
      <c r="GU59" s="335"/>
      <c r="GV59" s="335"/>
      <c r="GW59" s="335"/>
      <c r="GX59" s="335"/>
      <c r="GY59" s="335"/>
      <c r="GZ59" s="335"/>
      <c r="HA59" s="335"/>
      <c r="HB59" s="335"/>
      <c r="HC59" s="335"/>
      <c r="HD59" s="335"/>
      <c r="HE59" s="335"/>
      <c r="HF59" s="335"/>
      <c r="HG59" s="335"/>
      <c r="HH59" s="335"/>
      <c r="HI59" s="335"/>
      <c r="HJ59" s="335"/>
      <c r="HK59" s="335"/>
      <c r="HL59" s="335"/>
      <c r="HM59" s="335"/>
      <c r="HN59" s="335"/>
      <c r="HO59" s="335"/>
      <c r="HP59" s="335"/>
      <c r="HQ59" s="335"/>
      <c r="HR59" s="335"/>
      <c r="HS59" s="335"/>
      <c r="HT59" s="335"/>
      <c r="HU59" s="335"/>
      <c r="HV59" s="335"/>
      <c r="HW59" s="335"/>
      <c r="HX59" s="335"/>
      <c r="HY59" s="335"/>
      <c r="HZ59" s="335"/>
      <c r="IA59" s="335"/>
      <c r="IB59" s="335"/>
      <c r="IC59" s="335"/>
      <c r="ID59" s="335"/>
      <c r="IE59" s="335"/>
      <c r="IF59" s="335"/>
      <c r="IG59" s="335"/>
      <c r="IH59" s="335"/>
      <c r="II59" s="335"/>
      <c r="IJ59" s="335"/>
      <c r="IK59" s="335"/>
      <c r="IL59" s="335"/>
      <c r="IM59" s="335"/>
      <c r="IN59" s="335"/>
      <c r="IO59" s="335"/>
      <c r="IP59" s="335"/>
    </row>
    <row r="60" spans="1:250" s="340" customFormat="1">
      <c r="A60" s="335"/>
      <c r="B60" s="335"/>
      <c r="C60" s="335"/>
      <c r="D60" s="342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X60" s="360"/>
      <c r="Y60" s="335"/>
      <c r="Z60" s="335"/>
      <c r="AA60" s="335"/>
      <c r="AB60" s="335"/>
      <c r="AC60" s="339"/>
      <c r="AD60" s="339"/>
      <c r="AG60" s="341"/>
      <c r="AH60" s="335"/>
      <c r="AI60" s="324"/>
      <c r="AJ60" s="232"/>
      <c r="AK60" s="128"/>
      <c r="AL60" s="87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5"/>
      <c r="CE60" s="335"/>
      <c r="CF60" s="335"/>
      <c r="CG60" s="335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335"/>
      <c r="CT60" s="335"/>
      <c r="CU60" s="335"/>
      <c r="CV60" s="335"/>
      <c r="CW60" s="335"/>
      <c r="CX60" s="335"/>
      <c r="CY60" s="335"/>
      <c r="CZ60" s="335"/>
      <c r="DA60" s="335"/>
      <c r="DB60" s="335"/>
      <c r="DC60" s="335"/>
      <c r="DD60" s="335"/>
      <c r="DE60" s="335"/>
      <c r="DF60" s="335"/>
      <c r="DG60" s="335"/>
      <c r="DH60" s="335"/>
      <c r="DI60" s="335"/>
      <c r="DJ60" s="335"/>
      <c r="DK60" s="335"/>
      <c r="DL60" s="335"/>
      <c r="DM60" s="335"/>
      <c r="DN60" s="335"/>
      <c r="DO60" s="335"/>
      <c r="DP60" s="335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5"/>
      <c r="GD60" s="335"/>
      <c r="GE60" s="335"/>
      <c r="GF60" s="335"/>
      <c r="GG60" s="335"/>
      <c r="GH60" s="335"/>
      <c r="GI60" s="335"/>
      <c r="GJ60" s="335"/>
      <c r="GK60" s="335"/>
      <c r="GL60" s="335"/>
      <c r="GM60" s="335"/>
      <c r="GN60" s="335"/>
      <c r="GO60" s="335"/>
      <c r="GP60" s="335"/>
      <c r="GQ60" s="335"/>
      <c r="GR60" s="335"/>
      <c r="GS60" s="335"/>
      <c r="GT60" s="335"/>
      <c r="GU60" s="335"/>
      <c r="GV60" s="335"/>
      <c r="GW60" s="335"/>
      <c r="GX60" s="335"/>
      <c r="GY60" s="335"/>
      <c r="GZ60" s="335"/>
      <c r="HA60" s="335"/>
      <c r="HB60" s="335"/>
      <c r="HC60" s="335"/>
      <c r="HD60" s="335"/>
      <c r="HE60" s="335"/>
      <c r="HF60" s="335"/>
      <c r="HG60" s="335"/>
      <c r="HH60" s="335"/>
      <c r="HI60" s="335"/>
      <c r="HJ60" s="335"/>
      <c r="HK60" s="335"/>
      <c r="HL60" s="335"/>
      <c r="HM60" s="335"/>
      <c r="HN60" s="335"/>
      <c r="HO60" s="335"/>
      <c r="HP60" s="335"/>
      <c r="HQ60" s="335"/>
      <c r="HR60" s="335"/>
      <c r="HS60" s="335"/>
      <c r="HT60" s="335"/>
      <c r="HU60" s="335"/>
      <c r="HV60" s="335"/>
      <c r="HW60" s="335"/>
      <c r="HX60" s="335"/>
      <c r="HY60" s="335"/>
      <c r="HZ60" s="335"/>
      <c r="IA60" s="335"/>
      <c r="IB60" s="335"/>
      <c r="IC60" s="335"/>
      <c r="ID60" s="335"/>
      <c r="IE60" s="335"/>
      <c r="IF60" s="335"/>
      <c r="IG60" s="335"/>
      <c r="IH60" s="335"/>
      <c r="II60" s="335"/>
      <c r="IJ60" s="335"/>
      <c r="IK60" s="335"/>
      <c r="IL60" s="335"/>
      <c r="IM60" s="335"/>
      <c r="IN60" s="335"/>
      <c r="IO60" s="335"/>
      <c r="IP60" s="335"/>
    </row>
    <row r="61" spans="1:250" s="340" customFormat="1">
      <c r="A61" s="335"/>
      <c r="B61" s="343"/>
      <c r="C61" s="343" t="s">
        <v>1</v>
      </c>
      <c r="D61" s="337">
        <v>6</v>
      </c>
      <c r="E61" s="344" t="s">
        <v>2</v>
      </c>
      <c r="F61" s="344"/>
      <c r="G61" s="344"/>
      <c r="H61" s="344" t="s">
        <v>3</v>
      </c>
      <c r="I61" s="344"/>
      <c r="J61" s="344"/>
      <c r="K61" s="344" t="s">
        <v>4</v>
      </c>
      <c r="L61" s="344"/>
      <c r="M61" s="344"/>
      <c r="N61" s="344" t="s">
        <v>5</v>
      </c>
      <c r="O61" s="344"/>
      <c r="P61" s="344"/>
      <c r="Q61" s="356"/>
      <c r="R61" s="356"/>
      <c r="S61" s="356"/>
      <c r="Y61" s="345" t="s">
        <v>6</v>
      </c>
      <c r="Z61" s="342" t="s">
        <v>7</v>
      </c>
      <c r="AA61" s="346" t="s">
        <v>8</v>
      </c>
      <c r="AB61" s="347" t="s">
        <v>9</v>
      </c>
      <c r="AC61" s="86" t="s">
        <v>46</v>
      </c>
      <c r="AD61" s="339"/>
      <c r="AG61" s="341"/>
      <c r="AH61" s="335"/>
      <c r="AI61" s="323" t="s">
        <v>10</v>
      </c>
      <c r="AJ61" s="143" t="e">
        <f>#REF!</f>
        <v>#REF!</v>
      </c>
      <c r="AK61" s="276" t="e">
        <f>#REF!</f>
        <v>#REF!</v>
      </c>
      <c r="AL61" s="103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5"/>
      <c r="GD61" s="335"/>
      <c r="GE61" s="335"/>
      <c r="GF61" s="335"/>
      <c r="GG61" s="335"/>
      <c r="GH61" s="335"/>
      <c r="GI61" s="335"/>
      <c r="GJ61" s="335"/>
      <c r="GK61" s="335"/>
      <c r="GL61" s="335"/>
      <c r="GM61" s="335"/>
      <c r="GN61" s="335"/>
      <c r="GO61" s="335"/>
      <c r="GP61" s="335"/>
      <c r="GQ61" s="335"/>
      <c r="GR61" s="335"/>
      <c r="GS61" s="335"/>
      <c r="GT61" s="335"/>
      <c r="GU61" s="335"/>
      <c r="GV61" s="335"/>
      <c r="GW61" s="335"/>
      <c r="GX61" s="335"/>
      <c r="GY61" s="335"/>
      <c r="GZ61" s="335"/>
      <c r="HA61" s="335"/>
      <c r="HB61" s="335"/>
      <c r="HC61" s="335"/>
      <c r="HD61" s="335"/>
      <c r="HE61" s="335"/>
      <c r="HF61" s="335"/>
      <c r="HG61" s="335"/>
      <c r="HH61" s="335"/>
      <c r="HI61" s="335"/>
      <c r="HJ61" s="335"/>
      <c r="HK61" s="335"/>
      <c r="HL61" s="335"/>
      <c r="HM61" s="335"/>
      <c r="HN61" s="335"/>
      <c r="HO61" s="335"/>
      <c r="HP61" s="335"/>
      <c r="HQ61" s="335"/>
      <c r="HR61" s="335"/>
      <c r="HS61" s="335"/>
      <c r="HT61" s="335"/>
      <c r="HU61" s="335"/>
      <c r="HV61" s="335"/>
      <c r="HW61" s="335"/>
      <c r="HX61" s="335"/>
      <c r="HY61" s="335"/>
      <c r="HZ61" s="335"/>
      <c r="IA61" s="335"/>
      <c r="IB61" s="335"/>
      <c r="IC61" s="335"/>
      <c r="ID61" s="335"/>
      <c r="IE61" s="335"/>
      <c r="IF61" s="335"/>
      <c r="IG61" s="335"/>
      <c r="IH61" s="335"/>
      <c r="II61" s="335"/>
      <c r="IJ61" s="335"/>
      <c r="IK61" s="335"/>
      <c r="IL61" s="335"/>
      <c r="IM61" s="335"/>
      <c r="IN61" s="335"/>
      <c r="IO61" s="335"/>
      <c r="IP61" s="335"/>
    </row>
    <row r="62" spans="1:250" s="340" customFormat="1">
      <c r="A62" s="335"/>
      <c r="B62" s="14"/>
      <c r="C62" s="15"/>
      <c r="D62" s="16"/>
      <c r="E62" s="236"/>
      <c r="F62" s="237"/>
      <c r="G62" s="237"/>
      <c r="H62" s="68"/>
      <c r="I62" s="238"/>
      <c r="J62" s="239"/>
      <c r="K62" s="68"/>
      <c r="L62" s="238"/>
      <c r="M62" s="239"/>
      <c r="N62" s="68"/>
      <c r="O62" s="238"/>
      <c r="P62" s="240"/>
      <c r="Q62" s="348"/>
      <c r="R62" s="348"/>
      <c r="S62" s="348"/>
      <c r="Y62" s="349"/>
      <c r="Z62" s="350"/>
      <c r="AA62" s="351"/>
      <c r="AB62" s="71"/>
      <c r="AC62" s="71"/>
      <c r="AD62" s="87"/>
      <c r="AE62" s="87"/>
      <c r="AF62" s="87"/>
      <c r="AG62" s="128"/>
      <c r="AH62" s="335"/>
      <c r="AI62" s="324"/>
      <c r="AJ62" s="232"/>
      <c r="AK62" s="128"/>
      <c r="AL62" s="126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35"/>
      <c r="GN62" s="335"/>
      <c r="GO62" s="335"/>
      <c r="GP62" s="335"/>
      <c r="GQ62" s="335"/>
      <c r="GR62" s="335"/>
      <c r="GS62" s="335"/>
      <c r="GT62" s="335"/>
      <c r="GU62" s="335"/>
      <c r="GV62" s="335"/>
      <c r="GW62" s="335"/>
      <c r="GX62" s="335"/>
      <c r="GY62" s="335"/>
      <c r="GZ62" s="335"/>
      <c r="HA62" s="335"/>
      <c r="HB62" s="335"/>
      <c r="HC62" s="335"/>
      <c r="HD62" s="335"/>
      <c r="HE62" s="335"/>
      <c r="HF62" s="335"/>
      <c r="HG62" s="335"/>
      <c r="HH62" s="335"/>
      <c r="HI62" s="335"/>
      <c r="HJ62" s="335"/>
      <c r="HK62" s="335"/>
      <c r="HL62" s="335"/>
      <c r="HM62" s="335"/>
      <c r="HN62" s="335"/>
      <c r="HO62" s="335"/>
      <c r="HP62" s="335"/>
      <c r="HQ62" s="335"/>
      <c r="HR62" s="335"/>
      <c r="HS62" s="335"/>
      <c r="HT62" s="335"/>
      <c r="HU62" s="335"/>
      <c r="HV62" s="335"/>
      <c r="HW62" s="335"/>
      <c r="HX62" s="335"/>
      <c r="HY62" s="335"/>
      <c r="HZ62" s="335"/>
      <c r="IA62" s="335"/>
      <c r="IB62" s="335"/>
      <c r="IC62" s="335"/>
      <c r="ID62" s="335"/>
      <c r="IE62" s="335"/>
      <c r="IF62" s="335"/>
      <c r="IG62" s="335"/>
      <c r="IH62" s="335"/>
      <c r="II62" s="335"/>
      <c r="IJ62" s="335"/>
      <c r="IK62" s="335"/>
      <c r="IL62" s="335"/>
      <c r="IM62" s="335"/>
      <c r="IN62" s="335"/>
      <c r="IO62" s="335"/>
      <c r="IP62" s="335"/>
    </row>
    <row r="63" spans="1:250" s="340" customFormat="1">
      <c r="A63" s="352" t="s">
        <v>2</v>
      </c>
      <c r="B63" s="31"/>
      <c r="C63" s="32"/>
      <c r="D63" s="33"/>
      <c r="E63" s="249"/>
      <c r="F63" s="250"/>
      <c r="G63" s="250"/>
      <c r="H63" s="251"/>
      <c r="I63" s="252"/>
      <c r="J63" s="252"/>
      <c r="K63" s="251"/>
      <c r="L63" s="252"/>
      <c r="M63" s="252"/>
      <c r="N63" s="251"/>
      <c r="O63" s="252"/>
      <c r="P63" s="253"/>
      <c r="Y63" s="347"/>
      <c r="Z63" s="353"/>
      <c r="AA63" s="354"/>
      <c r="AB63" s="86"/>
      <c r="AC63" s="86"/>
      <c r="AD63" s="87"/>
      <c r="AE63" s="87"/>
      <c r="AF63" s="87"/>
      <c r="AG63" s="128"/>
      <c r="AH63" s="335"/>
      <c r="AI63" s="324"/>
      <c r="AJ63" s="143">
        <f>AE$86</f>
        <v>0</v>
      </c>
      <c r="AK63" s="276">
        <f>AG$86</f>
        <v>0</v>
      </c>
      <c r="AL63" s="12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5"/>
      <c r="GD63" s="335"/>
      <c r="GE63" s="335"/>
      <c r="GF63" s="335"/>
      <c r="GG63" s="335"/>
      <c r="GH63" s="335"/>
      <c r="GI63" s="335"/>
      <c r="GJ63" s="335"/>
      <c r="GK63" s="335"/>
      <c r="GL63" s="335"/>
      <c r="GM63" s="335"/>
      <c r="GN63" s="335"/>
      <c r="GO63" s="335"/>
      <c r="GP63" s="335"/>
      <c r="GQ63" s="335"/>
      <c r="GR63" s="335"/>
      <c r="GS63" s="335"/>
      <c r="GT63" s="335"/>
      <c r="GU63" s="335"/>
      <c r="GV63" s="335"/>
      <c r="GW63" s="335"/>
      <c r="GX63" s="335"/>
      <c r="GY63" s="335"/>
      <c r="GZ63" s="335"/>
      <c r="HA63" s="335"/>
      <c r="HB63" s="335"/>
      <c r="HC63" s="335"/>
      <c r="HD63" s="335"/>
      <c r="HE63" s="335"/>
      <c r="HF63" s="335"/>
      <c r="HG63" s="335"/>
      <c r="HH63" s="335"/>
      <c r="HI63" s="335"/>
      <c r="HJ63" s="335"/>
      <c r="HK63" s="335"/>
      <c r="HL63" s="335"/>
      <c r="HM63" s="335"/>
      <c r="HN63" s="335"/>
      <c r="HO63" s="335"/>
      <c r="HP63" s="335"/>
      <c r="HQ63" s="335"/>
      <c r="HR63" s="335"/>
      <c r="HS63" s="335"/>
      <c r="HT63" s="335"/>
      <c r="HU63" s="335"/>
      <c r="HV63" s="335"/>
      <c r="HW63" s="335"/>
      <c r="HX63" s="335"/>
      <c r="HY63" s="335"/>
      <c r="HZ63" s="335"/>
      <c r="IA63" s="335"/>
      <c r="IB63" s="335"/>
      <c r="IC63" s="335"/>
      <c r="ID63" s="335"/>
      <c r="IE63" s="335"/>
      <c r="IF63" s="335"/>
      <c r="IG63" s="335"/>
      <c r="IH63" s="335"/>
      <c r="II63" s="335"/>
      <c r="IJ63" s="335"/>
      <c r="IK63" s="335"/>
      <c r="IL63" s="335"/>
      <c r="IM63" s="335"/>
      <c r="IN63" s="335"/>
      <c r="IO63" s="335"/>
      <c r="IP63" s="335"/>
    </row>
    <row r="64" spans="1:250" s="340" customFormat="1">
      <c r="A64" s="355"/>
      <c r="B64" s="332"/>
      <c r="C64" s="333"/>
      <c r="D64" s="16"/>
      <c r="E64" s="68"/>
      <c r="F64" s="238"/>
      <c r="G64" s="258"/>
      <c r="H64" s="236"/>
      <c r="I64" s="237"/>
      <c r="J64" s="237"/>
      <c r="K64" s="68"/>
      <c r="L64" s="238"/>
      <c r="M64" s="239"/>
      <c r="N64" s="68"/>
      <c r="O64" s="238"/>
      <c r="P64" s="240"/>
      <c r="Q64" s="356"/>
      <c r="R64" s="356"/>
      <c r="S64" s="356"/>
      <c r="Y64" s="349"/>
      <c r="Z64" s="350"/>
      <c r="AA64" s="351"/>
      <c r="AB64" s="77"/>
      <c r="AC64" s="77"/>
      <c r="AD64" s="87"/>
      <c r="AE64" s="87"/>
      <c r="AF64" s="87"/>
      <c r="AG64" s="128"/>
      <c r="AH64" s="335"/>
      <c r="AI64" s="324"/>
      <c r="AJ64" s="232"/>
      <c r="AK64" s="128"/>
      <c r="AL64" s="87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5"/>
      <c r="CB64" s="335"/>
      <c r="CC64" s="335"/>
      <c r="CD64" s="335"/>
      <c r="CE64" s="335"/>
      <c r="CF64" s="335"/>
      <c r="CG64" s="335"/>
      <c r="CH64" s="335"/>
      <c r="CI64" s="335"/>
      <c r="CJ64" s="335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5"/>
      <c r="DE64" s="335"/>
      <c r="DF64" s="335"/>
      <c r="DG64" s="335"/>
      <c r="DH64" s="335"/>
      <c r="DI64" s="335"/>
      <c r="DJ64" s="335"/>
      <c r="DK64" s="335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335"/>
      <c r="DY64" s="335"/>
      <c r="DZ64" s="335"/>
      <c r="EA64" s="335"/>
      <c r="EB64" s="335"/>
      <c r="EC64" s="335"/>
      <c r="ED64" s="335"/>
      <c r="EE64" s="335"/>
      <c r="EF64" s="335"/>
      <c r="EG64" s="335"/>
      <c r="EH64" s="335"/>
      <c r="EI64" s="335"/>
      <c r="EJ64" s="335"/>
      <c r="EK64" s="335"/>
      <c r="EL64" s="335"/>
      <c r="EM64" s="335"/>
      <c r="EN64" s="335"/>
      <c r="EO64" s="335"/>
      <c r="EP64" s="335"/>
      <c r="EQ64" s="335"/>
      <c r="ER64" s="335"/>
      <c r="ES64" s="335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35"/>
      <c r="FE64" s="335"/>
      <c r="FF64" s="335"/>
      <c r="FG64" s="335"/>
      <c r="FH64" s="335"/>
      <c r="FI64" s="335"/>
      <c r="FJ64" s="335"/>
      <c r="FK64" s="335"/>
      <c r="FL64" s="335"/>
      <c r="FM64" s="335"/>
      <c r="FN64" s="335"/>
      <c r="FO64" s="335"/>
      <c r="FP64" s="335"/>
      <c r="FQ64" s="335"/>
      <c r="FR64" s="335"/>
      <c r="FS64" s="335"/>
      <c r="FT64" s="335"/>
      <c r="FU64" s="335"/>
      <c r="FV64" s="335"/>
      <c r="FW64" s="335"/>
      <c r="FX64" s="335"/>
      <c r="FY64" s="335"/>
      <c r="FZ64" s="335"/>
      <c r="GA64" s="335"/>
      <c r="GB64" s="335"/>
      <c r="GC64" s="335"/>
      <c r="GD64" s="335"/>
      <c r="GE64" s="335"/>
      <c r="GF64" s="335"/>
      <c r="GG64" s="335"/>
      <c r="GH64" s="335"/>
      <c r="GI64" s="335"/>
      <c r="GJ64" s="335"/>
      <c r="GK64" s="335"/>
      <c r="GL64" s="335"/>
      <c r="GM64" s="335"/>
      <c r="GN64" s="335"/>
      <c r="GO64" s="335"/>
      <c r="GP64" s="335"/>
      <c r="GQ64" s="335"/>
      <c r="GR64" s="335"/>
      <c r="GS64" s="335"/>
      <c r="GT64" s="335"/>
      <c r="GU64" s="335"/>
      <c r="GV64" s="335"/>
      <c r="GW64" s="335"/>
      <c r="GX64" s="335"/>
      <c r="GY64" s="335"/>
      <c r="GZ64" s="335"/>
      <c r="HA64" s="335"/>
      <c r="HB64" s="335"/>
      <c r="HC64" s="335"/>
      <c r="HD64" s="335"/>
      <c r="HE64" s="335"/>
      <c r="HF64" s="335"/>
      <c r="HG64" s="335"/>
      <c r="HH64" s="335"/>
      <c r="HI64" s="335"/>
      <c r="HJ64" s="335"/>
      <c r="HK64" s="335"/>
      <c r="HL64" s="335"/>
      <c r="HM64" s="335"/>
      <c r="HN64" s="335"/>
      <c r="HO64" s="335"/>
      <c r="HP64" s="335"/>
      <c r="HQ64" s="335"/>
      <c r="HR64" s="335"/>
      <c r="HS64" s="335"/>
      <c r="HT64" s="335"/>
      <c r="HU64" s="335"/>
      <c r="HV64" s="335"/>
      <c r="HW64" s="335"/>
      <c r="HX64" s="335"/>
      <c r="HY64" s="335"/>
      <c r="HZ64" s="335"/>
      <c r="IA64" s="335"/>
      <c r="IB64" s="335"/>
      <c r="IC64" s="335"/>
      <c r="ID64" s="335"/>
      <c r="IE64" s="335"/>
      <c r="IF64" s="335"/>
      <c r="IG64" s="335"/>
      <c r="IH64" s="335"/>
      <c r="II64" s="335"/>
      <c r="IJ64" s="335"/>
      <c r="IK64" s="335"/>
      <c r="IL64" s="335"/>
      <c r="IM64" s="335"/>
      <c r="IN64" s="335"/>
      <c r="IO64" s="335"/>
      <c r="IP64" s="335"/>
    </row>
    <row r="65" spans="1:250" s="340" customFormat="1">
      <c r="A65" s="352" t="s">
        <v>3</v>
      </c>
      <c r="B65" s="51"/>
      <c r="C65" s="41"/>
      <c r="D65" s="334"/>
      <c r="E65" s="72"/>
      <c r="F65" s="260"/>
      <c r="G65" s="243"/>
      <c r="H65" s="249"/>
      <c r="I65" s="250"/>
      <c r="J65" s="250"/>
      <c r="K65" s="251"/>
      <c r="L65" s="252"/>
      <c r="M65" s="252"/>
      <c r="N65" s="251"/>
      <c r="O65" s="252"/>
      <c r="P65" s="253"/>
      <c r="Q65" s="348"/>
      <c r="R65" s="348"/>
      <c r="S65" s="348"/>
      <c r="Y65" s="347"/>
      <c r="Z65" s="353"/>
      <c r="AA65" s="354"/>
      <c r="AB65" s="86"/>
      <c r="AC65" s="86"/>
      <c r="AD65" s="87"/>
      <c r="AE65" s="87"/>
      <c r="AF65" s="87"/>
      <c r="AG65" s="128"/>
      <c r="AH65" s="335"/>
      <c r="AI65" s="324"/>
      <c r="AJ65" s="143">
        <f>AE$63</f>
        <v>0</v>
      </c>
      <c r="AK65" s="276">
        <f>AG$63</f>
        <v>0</v>
      </c>
      <c r="AL65" s="103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  <c r="FW65" s="335"/>
      <c r="FX65" s="335"/>
      <c r="FY65" s="335"/>
      <c r="FZ65" s="335"/>
      <c r="GA65" s="335"/>
      <c r="GB65" s="335"/>
      <c r="GC65" s="335"/>
      <c r="GD65" s="335"/>
      <c r="GE65" s="335"/>
      <c r="GF65" s="335"/>
      <c r="GG65" s="335"/>
      <c r="GH65" s="335"/>
      <c r="GI65" s="335"/>
      <c r="GJ65" s="335"/>
      <c r="GK65" s="335"/>
      <c r="GL65" s="335"/>
      <c r="GM65" s="335"/>
      <c r="GN65" s="335"/>
      <c r="GO65" s="335"/>
      <c r="GP65" s="335"/>
      <c r="GQ65" s="335"/>
      <c r="GR65" s="335"/>
      <c r="GS65" s="335"/>
      <c r="GT65" s="335"/>
      <c r="GU65" s="335"/>
      <c r="GV65" s="335"/>
      <c r="GW65" s="335"/>
      <c r="GX65" s="335"/>
      <c r="GY65" s="335"/>
      <c r="GZ65" s="335"/>
      <c r="HA65" s="335"/>
      <c r="HB65" s="335"/>
      <c r="HC65" s="335"/>
      <c r="HD65" s="335"/>
      <c r="HE65" s="335"/>
      <c r="HF65" s="335"/>
      <c r="HG65" s="335"/>
      <c r="HH65" s="335"/>
      <c r="HI65" s="335"/>
      <c r="HJ65" s="335"/>
      <c r="HK65" s="335"/>
      <c r="HL65" s="335"/>
      <c r="HM65" s="335"/>
      <c r="HN65" s="335"/>
      <c r="HO65" s="335"/>
      <c r="HP65" s="335"/>
      <c r="HQ65" s="335"/>
      <c r="HR65" s="335"/>
      <c r="HS65" s="335"/>
      <c r="HT65" s="335"/>
      <c r="HU65" s="335"/>
      <c r="HV65" s="335"/>
      <c r="HW65" s="335"/>
      <c r="HX65" s="335"/>
      <c r="HY65" s="335"/>
      <c r="HZ65" s="335"/>
      <c r="IA65" s="335"/>
      <c r="IB65" s="335"/>
      <c r="IC65" s="335"/>
      <c r="ID65" s="335"/>
      <c r="IE65" s="335"/>
      <c r="IF65" s="335"/>
      <c r="IG65" s="335"/>
      <c r="IH65" s="335"/>
      <c r="II65" s="335"/>
      <c r="IJ65" s="335"/>
      <c r="IK65" s="335"/>
      <c r="IL65" s="335"/>
      <c r="IM65" s="335"/>
      <c r="IN65" s="335"/>
      <c r="IO65" s="335"/>
      <c r="IP65" s="335"/>
    </row>
    <row r="66" spans="1:250" s="340" customFormat="1">
      <c r="A66" s="355"/>
      <c r="B66" s="332"/>
      <c r="C66" s="333"/>
      <c r="D66" s="16"/>
      <c r="E66" s="68"/>
      <c r="F66" s="238"/>
      <c r="G66" s="258"/>
      <c r="H66" s="68"/>
      <c r="I66" s="238"/>
      <c r="J66" s="258"/>
      <c r="K66" s="236"/>
      <c r="L66" s="237"/>
      <c r="M66" s="237"/>
      <c r="N66" s="68"/>
      <c r="O66" s="238"/>
      <c r="P66" s="240"/>
      <c r="Y66" s="358"/>
      <c r="Z66" s="350"/>
      <c r="AA66" s="351"/>
      <c r="AB66" s="77"/>
      <c r="AC66" s="77"/>
      <c r="AD66" s="87"/>
      <c r="AE66" s="87"/>
      <c r="AF66" s="87"/>
      <c r="AG66" s="128"/>
      <c r="AH66" s="335"/>
      <c r="AI66" s="324"/>
      <c r="AJ66" s="232"/>
      <c r="AK66" s="128"/>
      <c r="AL66" s="126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  <c r="FW66" s="335"/>
      <c r="FX66" s="335"/>
      <c r="FY66" s="335"/>
      <c r="FZ66" s="335"/>
      <c r="GA66" s="335"/>
      <c r="GB66" s="335"/>
      <c r="GC66" s="335"/>
      <c r="GD66" s="335"/>
      <c r="GE66" s="335"/>
      <c r="GF66" s="335"/>
      <c r="GG66" s="335"/>
      <c r="GH66" s="335"/>
      <c r="GI66" s="335"/>
      <c r="GJ66" s="335"/>
      <c r="GK66" s="335"/>
      <c r="GL66" s="335"/>
      <c r="GM66" s="335"/>
      <c r="GN66" s="335"/>
      <c r="GO66" s="335"/>
      <c r="GP66" s="335"/>
      <c r="GQ66" s="335"/>
      <c r="GR66" s="335"/>
      <c r="GS66" s="335"/>
      <c r="GT66" s="335"/>
      <c r="GU66" s="335"/>
      <c r="GV66" s="335"/>
      <c r="GW66" s="335"/>
      <c r="GX66" s="335"/>
      <c r="GY66" s="335"/>
      <c r="GZ66" s="335"/>
      <c r="HA66" s="335"/>
      <c r="HB66" s="335"/>
      <c r="HC66" s="335"/>
      <c r="HD66" s="335"/>
      <c r="HE66" s="335"/>
      <c r="HF66" s="335"/>
      <c r="HG66" s="335"/>
      <c r="HH66" s="335"/>
      <c r="HI66" s="335"/>
      <c r="HJ66" s="335"/>
      <c r="HK66" s="335"/>
      <c r="HL66" s="335"/>
      <c r="HM66" s="335"/>
      <c r="HN66" s="335"/>
      <c r="HO66" s="335"/>
      <c r="HP66" s="335"/>
      <c r="HQ66" s="335"/>
      <c r="HR66" s="335"/>
      <c r="HS66" s="335"/>
      <c r="HT66" s="335"/>
      <c r="HU66" s="335"/>
      <c r="HV66" s="335"/>
      <c r="HW66" s="335"/>
      <c r="HX66" s="335"/>
      <c r="HY66" s="335"/>
      <c r="HZ66" s="335"/>
      <c r="IA66" s="335"/>
      <c r="IB66" s="335"/>
      <c r="IC66" s="335"/>
      <c r="ID66" s="335"/>
      <c r="IE66" s="335"/>
      <c r="IF66" s="335"/>
      <c r="IG66" s="335"/>
      <c r="IH66" s="335"/>
      <c r="II66" s="335"/>
      <c r="IJ66" s="335"/>
      <c r="IK66" s="335"/>
      <c r="IL66" s="335"/>
      <c r="IM66" s="335"/>
      <c r="IN66" s="335"/>
      <c r="IO66" s="335"/>
      <c r="IP66" s="335"/>
    </row>
    <row r="67" spans="1:250" s="340" customFormat="1">
      <c r="A67" s="352" t="s">
        <v>4</v>
      </c>
      <c r="B67" s="51"/>
      <c r="C67" s="41"/>
      <c r="D67" s="334"/>
      <c r="E67" s="72"/>
      <c r="F67" s="260"/>
      <c r="G67" s="243"/>
      <c r="H67" s="72"/>
      <c r="I67" s="260"/>
      <c r="J67" s="243"/>
      <c r="K67" s="249"/>
      <c r="L67" s="250"/>
      <c r="M67" s="250"/>
      <c r="N67" s="251"/>
      <c r="O67" s="252"/>
      <c r="P67" s="253"/>
      <c r="Y67" s="359"/>
      <c r="Z67" s="353"/>
      <c r="AA67" s="354"/>
      <c r="AB67" s="86"/>
      <c r="AC67" s="86"/>
      <c r="AD67" s="87"/>
      <c r="AE67" s="87"/>
      <c r="AF67" s="87"/>
      <c r="AG67" s="128"/>
      <c r="AH67" s="335"/>
      <c r="AI67" s="324"/>
      <c r="AJ67" s="143" t="e">
        <f>#REF!</f>
        <v>#REF!</v>
      </c>
      <c r="AK67" s="276" t="e">
        <f>#REF!</f>
        <v>#REF!</v>
      </c>
      <c r="AL67" s="12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5"/>
      <c r="EN67" s="335"/>
      <c r="EO67" s="335"/>
      <c r="EP67" s="335"/>
      <c r="EQ67" s="335"/>
      <c r="ER67" s="335"/>
      <c r="ES67" s="335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35"/>
      <c r="FE67" s="335"/>
      <c r="FF67" s="335"/>
      <c r="FG67" s="335"/>
      <c r="FH67" s="335"/>
      <c r="FI67" s="335"/>
      <c r="FJ67" s="335"/>
      <c r="FK67" s="335"/>
      <c r="FL67" s="335"/>
      <c r="FM67" s="335"/>
      <c r="FN67" s="335"/>
      <c r="FO67" s="335"/>
      <c r="FP67" s="335"/>
      <c r="FQ67" s="335"/>
      <c r="FR67" s="335"/>
      <c r="FS67" s="335"/>
      <c r="FT67" s="335"/>
      <c r="FU67" s="335"/>
      <c r="FV67" s="335"/>
      <c r="FW67" s="335"/>
      <c r="FX67" s="335"/>
      <c r="FY67" s="335"/>
      <c r="FZ67" s="335"/>
      <c r="GA67" s="335"/>
      <c r="GB67" s="335"/>
      <c r="GC67" s="335"/>
      <c r="GD67" s="335"/>
      <c r="GE67" s="335"/>
      <c r="GF67" s="335"/>
      <c r="GG67" s="335"/>
      <c r="GH67" s="335"/>
      <c r="GI67" s="335"/>
      <c r="GJ67" s="335"/>
      <c r="GK67" s="335"/>
      <c r="GL67" s="335"/>
      <c r="GM67" s="335"/>
      <c r="GN67" s="335"/>
      <c r="GO67" s="335"/>
      <c r="GP67" s="335"/>
      <c r="GQ67" s="335"/>
      <c r="GR67" s="335"/>
      <c r="GS67" s="335"/>
      <c r="GT67" s="335"/>
      <c r="GU67" s="335"/>
      <c r="GV67" s="335"/>
      <c r="GW67" s="335"/>
      <c r="GX67" s="335"/>
      <c r="GY67" s="335"/>
      <c r="GZ67" s="335"/>
      <c r="HA67" s="335"/>
      <c r="HB67" s="335"/>
      <c r="HC67" s="335"/>
      <c r="HD67" s="335"/>
      <c r="HE67" s="335"/>
      <c r="HF67" s="335"/>
      <c r="HG67" s="335"/>
      <c r="HH67" s="335"/>
      <c r="HI67" s="335"/>
      <c r="HJ67" s="335"/>
      <c r="HK67" s="335"/>
      <c r="HL67" s="335"/>
      <c r="HM67" s="335"/>
      <c r="HN67" s="335"/>
      <c r="HO67" s="335"/>
      <c r="HP67" s="335"/>
      <c r="HQ67" s="335"/>
      <c r="HR67" s="335"/>
      <c r="HS67" s="335"/>
      <c r="HT67" s="335"/>
      <c r="HU67" s="335"/>
      <c r="HV67" s="335"/>
      <c r="HW67" s="335"/>
      <c r="HX67" s="335"/>
      <c r="HY67" s="335"/>
      <c r="HZ67" s="335"/>
      <c r="IA67" s="335"/>
      <c r="IB67" s="335"/>
      <c r="IC67" s="335"/>
      <c r="ID67" s="335"/>
      <c r="IE67" s="335"/>
      <c r="IF67" s="335"/>
      <c r="IG67" s="335"/>
      <c r="IH67" s="335"/>
      <c r="II67" s="335"/>
      <c r="IJ67" s="335"/>
      <c r="IK67" s="335"/>
      <c r="IL67" s="335"/>
      <c r="IM67" s="335"/>
      <c r="IN67" s="335"/>
      <c r="IO67" s="335"/>
      <c r="IP67" s="335"/>
    </row>
    <row r="68" spans="1:250" s="340" customFormat="1">
      <c r="A68" s="355"/>
      <c r="B68" s="332"/>
      <c r="C68" s="333"/>
      <c r="D68" s="16"/>
      <c r="E68" s="68"/>
      <c r="F68" s="238"/>
      <c r="G68" s="261"/>
      <c r="H68" s="68"/>
      <c r="I68" s="238"/>
      <c r="J68" s="258"/>
      <c r="K68" s="68"/>
      <c r="L68" s="238"/>
      <c r="M68" s="258"/>
      <c r="N68" s="236"/>
      <c r="O68" s="237"/>
      <c r="P68" s="262"/>
      <c r="Y68" s="358"/>
      <c r="Z68" s="350"/>
      <c r="AA68" s="351"/>
      <c r="AB68" s="77"/>
      <c r="AC68" s="77"/>
      <c r="AD68" s="87"/>
      <c r="AE68" s="87"/>
      <c r="AF68" s="87"/>
      <c r="AG68" s="128"/>
      <c r="AH68" s="335"/>
      <c r="AI68" s="324"/>
      <c r="AJ68" s="232"/>
      <c r="AK68" s="128"/>
      <c r="AL68" s="87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5"/>
      <c r="EN68" s="335"/>
      <c r="EO68" s="335"/>
      <c r="EP68" s="335"/>
      <c r="EQ68" s="335"/>
      <c r="ER68" s="335"/>
      <c r="ES68" s="335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35"/>
      <c r="FE68" s="335"/>
      <c r="FF68" s="335"/>
      <c r="FG68" s="335"/>
      <c r="FH68" s="335"/>
      <c r="FI68" s="335"/>
      <c r="FJ68" s="335"/>
      <c r="FK68" s="335"/>
      <c r="FL68" s="335"/>
      <c r="FM68" s="335"/>
      <c r="FN68" s="335"/>
      <c r="FO68" s="335"/>
      <c r="FP68" s="335"/>
      <c r="FQ68" s="335"/>
      <c r="FR68" s="335"/>
      <c r="FS68" s="335"/>
      <c r="FT68" s="335"/>
      <c r="FU68" s="335"/>
      <c r="FV68" s="335"/>
      <c r="FW68" s="335"/>
      <c r="FX68" s="335"/>
      <c r="FY68" s="335"/>
      <c r="FZ68" s="335"/>
      <c r="GA68" s="335"/>
      <c r="GB68" s="335"/>
      <c r="GC68" s="335"/>
      <c r="GD68" s="335"/>
      <c r="GE68" s="335"/>
      <c r="GF68" s="335"/>
      <c r="GG68" s="335"/>
      <c r="GH68" s="335"/>
      <c r="GI68" s="335"/>
      <c r="GJ68" s="335"/>
      <c r="GK68" s="335"/>
      <c r="GL68" s="335"/>
      <c r="GM68" s="335"/>
      <c r="GN68" s="335"/>
      <c r="GO68" s="335"/>
      <c r="GP68" s="335"/>
      <c r="GQ68" s="335"/>
      <c r="GR68" s="335"/>
      <c r="GS68" s="335"/>
      <c r="GT68" s="335"/>
      <c r="GU68" s="335"/>
      <c r="GV68" s="335"/>
      <c r="GW68" s="335"/>
      <c r="GX68" s="335"/>
      <c r="GY68" s="335"/>
      <c r="GZ68" s="335"/>
      <c r="HA68" s="335"/>
      <c r="HB68" s="335"/>
      <c r="HC68" s="335"/>
      <c r="HD68" s="335"/>
      <c r="HE68" s="335"/>
      <c r="HF68" s="335"/>
      <c r="HG68" s="335"/>
      <c r="HH68" s="335"/>
      <c r="HI68" s="335"/>
      <c r="HJ68" s="335"/>
      <c r="HK68" s="335"/>
      <c r="HL68" s="335"/>
      <c r="HM68" s="335"/>
      <c r="HN68" s="335"/>
      <c r="HO68" s="335"/>
      <c r="HP68" s="335"/>
      <c r="HQ68" s="335"/>
      <c r="HR68" s="335"/>
      <c r="HS68" s="335"/>
      <c r="HT68" s="335"/>
      <c r="HU68" s="335"/>
      <c r="HV68" s="335"/>
      <c r="HW68" s="335"/>
      <c r="HX68" s="335"/>
      <c r="HY68" s="335"/>
      <c r="HZ68" s="335"/>
      <c r="IA68" s="335"/>
      <c r="IB68" s="335"/>
      <c r="IC68" s="335"/>
      <c r="ID68" s="335"/>
      <c r="IE68" s="335"/>
      <c r="IF68" s="335"/>
      <c r="IG68" s="335"/>
      <c r="IH68" s="335"/>
      <c r="II68" s="335"/>
      <c r="IJ68" s="335"/>
      <c r="IK68" s="335"/>
      <c r="IL68" s="335"/>
      <c r="IM68" s="335"/>
      <c r="IN68" s="335"/>
      <c r="IO68" s="335"/>
      <c r="IP68" s="335"/>
    </row>
    <row r="69" spans="1:250" s="340" customFormat="1">
      <c r="A69" s="352" t="s">
        <v>5</v>
      </c>
      <c r="B69" s="51"/>
      <c r="C69" s="41"/>
      <c r="D69" s="334"/>
      <c r="E69" s="266"/>
      <c r="F69" s="267"/>
      <c r="G69" s="268"/>
      <c r="H69" s="325"/>
      <c r="I69" s="267"/>
      <c r="J69" s="109"/>
      <c r="K69" s="325"/>
      <c r="L69" s="267"/>
      <c r="M69" s="109"/>
      <c r="N69" s="249"/>
      <c r="O69" s="250"/>
      <c r="P69" s="269"/>
      <c r="Y69" s="359"/>
      <c r="Z69" s="353"/>
      <c r="AA69" s="354"/>
      <c r="AB69" s="86"/>
      <c r="AC69" s="86"/>
      <c r="AD69" s="87"/>
      <c r="AE69" s="87"/>
      <c r="AF69" s="87"/>
      <c r="AG69" s="128"/>
      <c r="AH69" s="335"/>
      <c r="AI69" s="323" t="s">
        <v>10</v>
      </c>
      <c r="AJ69" s="143" t="e">
        <f>#REF!</f>
        <v>#REF!</v>
      </c>
      <c r="AK69" s="276" t="e">
        <f>#REF!</f>
        <v>#REF!</v>
      </c>
      <c r="AL69" s="103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335"/>
      <c r="FC69" s="335"/>
      <c r="FD69" s="335"/>
      <c r="FE69" s="335"/>
      <c r="FF69" s="335"/>
      <c r="FG69" s="335"/>
      <c r="FH69" s="335"/>
      <c r="FI69" s="335"/>
      <c r="FJ69" s="335"/>
      <c r="FK69" s="335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  <c r="FW69" s="335"/>
      <c r="FX69" s="335"/>
      <c r="FY69" s="335"/>
      <c r="FZ69" s="335"/>
      <c r="GA69" s="335"/>
      <c r="GB69" s="335"/>
      <c r="GC69" s="335"/>
      <c r="GD69" s="335"/>
      <c r="GE69" s="335"/>
      <c r="GF69" s="335"/>
      <c r="GG69" s="335"/>
      <c r="GH69" s="335"/>
      <c r="GI69" s="335"/>
      <c r="GJ69" s="335"/>
      <c r="GK69" s="335"/>
      <c r="GL69" s="335"/>
      <c r="GM69" s="335"/>
      <c r="GN69" s="335"/>
      <c r="GO69" s="335"/>
      <c r="GP69" s="335"/>
      <c r="GQ69" s="335"/>
      <c r="GR69" s="335"/>
      <c r="GS69" s="335"/>
      <c r="GT69" s="335"/>
      <c r="GU69" s="335"/>
      <c r="GV69" s="335"/>
      <c r="GW69" s="335"/>
      <c r="GX69" s="335"/>
      <c r="GY69" s="335"/>
      <c r="GZ69" s="335"/>
      <c r="HA69" s="335"/>
      <c r="HB69" s="335"/>
      <c r="HC69" s="335"/>
      <c r="HD69" s="335"/>
      <c r="HE69" s="335"/>
      <c r="HF69" s="335"/>
      <c r="HG69" s="335"/>
      <c r="HH69" s="335"/>
      <c r="HI69" s="335"/>
      <c r="HJ69" s="335"/>
      <c r="HK69" s="335"/>
      <c r="HL69" s="335"/>
      <c r="HM69" s="335"/>
      <c r="HN69" s="335"/>
      <c r="HO69" s="335"/>
      <c r="HP69" s="335"/>
      <c r="HQ69" s="335"/>
      <c r="HR69" s="335"/>
      <c r="HS69" s="335"/>
      <c r="HT69" s="335"/>
      <c r="HU69" s="335"/>
      <c r="HV69" s="335"/>
      <c r="HW69" s="335"/>
      <c r="HX69" s="335"/>
      <c r="HY69" s="335"/>
      <c r="HZ69" s="335"/>
      <c r="IA69" s="335"/>
      <c r="IB69" s="335"/>
      <c r="IC69" s="335"/>
      <c r="ID69" s="335"/>
      <c r="IE69" s="335"/>
      <c r="IF69" s="335"/>
      <c r="IG69" s="335"/>
      <c r="IH69" s="335"/>
      <c r="II69" s="335"/>
      <c r="IJ69" s="335"/>
      <c r="IK69" s="335"/>
      <c r="IL69" s="335"/>
      <c r="IM69" s="335"/>
      <c r="IN69" s="335"/>
      <c r="IO69" s="335"/>
      <c r="IP69" s="335"/>
    </row>
    <row r="70" spans="1:250" s="340" customFormat="1">
      <c r="A70" s="335"/>
      <c r="B70" s="335"/>
      <c r="C70" s="335"/>
      <c r="D70" s="342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X70" s="360"/>
      <c r="Y70" s="335"/>
      <c r="Z70" s="335"/>
      <c r="AA70" s="335"/>
      <c r="AB70" s="335"/>
      <c r="AC70" s="339"/>
      <c r="AD70" s="339"/>
      <c r="AG70" s="341"/>
      <c r="AH70" s="335"/>
      <c r="AI70" s="324"/>
      <c r="AJ70" s="232"/>
      <c r="AK70" s="128"/>
      <c r="AL70" s="126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5"/>
      <c r="DP70" s="335"/>
      <c r="DQ70" s="33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35"/>
      <c r="EC70" s="335"/>
      <c r="ED70" s="335"/>
      <c r="EE70" s="335"/>
      <c r="EF70" s="335"/>
      <c r="EG70" s="335"/>
      <c r="EH70" s="335"/>
      <c r="EI70" s="335"/>
      <c r="EJ70" s="335"/>
      <c r="EK70" s="335"/>
      <c r="EL70" s="335"/>
      <c r="EM70" s="335"/>
      <c r="EN70" s="335"/>
      <c r="EO70" s="335"/>
      <c r="EP70" s="335"/>
      <c r="EQ70" s="335"/>
      <c r="ER70" s="335"/>
      <c r="ES70" s="335"/>
      <c r="ET70" s="335"/>
      <c r="EU70" s="335"/>
      <c r="EV70" s="335"/>
      <c r="EW70" s="335"/>
      <c r="EX70" s="335"/>
      <c r="EY70" s="335"/>
      <c r="EZ70" s="335"/>
      <c r="FA70" s="335"/>
      <c r="FB70" s="335"/>
      <c r="FC70" s="335"/>
      <c r="FD70" s="335"/>
      <c r="FE70" s="335"/>
      <c r="FF70" s="335"/>
      <c r="FG70" s="335"/>
      <c r="FH70" s="335"/>
      <c r="FI70" s="335"/>
      <c r="FJ70" s="335"/>
      <c r="FK70" s="335"/>
      <c r="FL70" s="335"/>
      <c r="FM70" s="335"/>
      <c r="FN70" s="335"/>
      <c r="FO70" s="335"/>
      <c r="FP70" s="335"/>
      <c r="FQ70" s="335"/>
      <c r="FR70" s="335"/>
      <c r="FS70" s="335"/>
      <c r="FT70" s="335"/>
      <c r="FU70" s="335"/>
      <c r="FV70" s="335"/>
      <c r="FW70" s="335"/>
      <c r="FX70" s="335"/>
      <c r="FY70" s="335"/>
      <c r="FZ70" s="335"/>
      <c r="GA70" s="335"/>
      <c r="GB70" s="335"/>
      <c r="GC70" s="335"/>
      <c r="GD70" s="335"/>
      <c r="GE70" s="335"/>
      <c r="GF70" s="335"/>
      <c r="GG70" s="335"/>
      <c r="GH70" s="335"/>
      <c r="GI70" s="335"/>
      <c r="GJ70" s="335"/>
      <c r="GK70" s="335"/>
      <c r="GL70" s="335"/>
      <c r="GM70" s="335"/>
      <c r="GN70" s="335"/>
      <c r="GO70" s="335"/>
      <c r="GP70" s="335"/>
      <c r="GQ70" s="335"/>
      <c r="GR70" s="335"/>
      <c r="GS70" s="335"/>
      <c r="GT70" s="335"/>
      <c r="GU70" s="335"/>
      <c r="GV70" s="335"/>
      <c r="GW70" s="335"/>
      <c r="GX70" s="335"/>
      <c r="GY70" s="335"/>
      <c r="GZ70" s="335"/>
      <c r="HA70" s="335"/>
      <c r="HB70" s="335"/>
      <c r="HC70" s="335"/>
      <c r="HD70" s="335"/>
      <c r="HE70" s="335"/>
      <c r="HF70" s="335"/>
      <c r="HG70" s="335"/>
      <c r="HH70" s="335"/>
      <c r="HI70" s="335"/>
      <c r="HJ70" s="335"/>
      <c r="HK70" s="335"/>
      <c r="HL70" s="335"/>
      <c r="HM70" s="335"/>
      <c r="HN70" s="335"/>
      <c r="HO70" s="335"/>
      <c r="HP70" s="335"/>
      <c r="HQ70" s="335"/>
      <c r="HR70" s="335"/>
      <c r="HS70" s="335"/>
      <c r="HT70" s="335"/>
      <c r="HU70" s="335"/>
      <c r="HV70" s="335"/>
      <c r="HW70" s="335"/>
      <c r="HX70" s="335"/>
      <c r="HY70" s="335"/>
      <c r="HZ70" s="335"/>
      <c r="IA70" s="335"/>
      <c r="IB70" s="335"/>
      <c r="IC70" s="335"/>
      <c r="ID70" s="335"/>
      <c r="IE70" s="335"/>
      <c r="IF70" s="335"/>
      <c r="IG70" s="335"/>
      <c r="IH70" s="335"/>
      <c r="II70" s="335"/>
      <c r="IJ70" s="335"/>
      <c r="IK70" s="335"/>
      <c r="IL70" s="335"/>
      <c r="IM70" s="335"/>
      <c r="IN70" s="335"/>
      <c r="IO70" s="335"/>
      <c r="IP70" s="335"/>
    </row>
    <row r="71" spans="1:250" s="340" customFormat="1">
      <c r="A71" s="335"/>
      <c r="B71" s="335"/>
      <c r="C71" s="335"/>
      <c r="D71" s="342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60"/>
      <c r="R71" s="360"/>
      <c r="S71" s="360"/>
      <c r="T71" s="360"/>
      <c r="U71" s="360"/>
      <c r="V71" s="360"/>
      <c r="W71" s="360"/>
      <c r="X71" s="360"/>
      <c r="Y71" s="335"/>
      <c r="Z71" s="335"/>
      <c r="AA71" s="335"/>
      <c r="AB71" s="335"/>
      <c r="AC71" s="339"/>
      <c r="AD71" s="339"/>
      <c r="AG71" s="341"/>
      <c r="AH71" s="335"/>
      <c r="AI71" s="357">
        <v>2</v>
      </c>
      <c r="AJ71" s="143" t="str">
        <f>AE$27</f>
        <v>Faria, Dan</v>
      </c>
      <c r="AK71" s="276">
        <f>AG$27</f>
        <v>850</v>
      </c>
      <c r="AL71" s="12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35"/>
      <c r="CY71" s="335"/>
      <c r="CZ71" s="335"/>
      <c r="DA71" s="335"/>
      <c r="DB71" s="335"/>
      <c r="DC71" s="335"/>
      <c r="DD71" s="335"/>
      <c r="DE71" s="335"/>
      <c r="DF71" s="335"/>
      <c r="DG71" s="335"/>
      <c r="DH71" s="335"/>
      <c r="DI71" s="335"/>
      <c r="DJ71" s="335"/>
      <c r="DK71" s="335"/>
      <c r="DL71" s="335"/>
      <c r="DM71" s="335"/>
      <c r="DN71" s="335"/>
      <c r="DO71" s="335"/>
      <c r="DP71" s="335"/>
      <c r="DQ71" s="335"/>
      <c r="DR71" s="335"/>
      <c r="DS71" s="335"/>
      <c r="DT71" s="335"/>
      <c r="DU71" s="335"/>
      <c r="DV71" s="335"/>
      <c r="DW71" s="335"/>
      <c r="DX71" s="335"/>
      <c r="DY71" s="335"/>
      <c r="DZ71" s="335"/>
      <c r="EA71" s="335"/>
      <c r="EB71" s="335"/>
      <c r="EC71" s="335"/>
      <c r="ED71" s="335"/>
      <c r="EE71" s="335"/>
      <c r="EF71" s="335"/>
      <c r="EG71" s="335"/>
      <c r="EH71" s="335"/>
      <c r="EI71" s="335"/>
      <c r="EJ71" s="335"/>
      <c r="EK71" s="335"/>
      <c r="EL71" s="335"/>
      <c r="EM71" s="335"/>
      <c r="EN71" s="335"/>
      <c r="EO71" s="335"/>
      <c r="EP71" s="335"/>
      <c r="EQ71" s="335"/>
      <c r="ER71" s="335"/>
      <c r="ES71" s="335"/>
      <c r="ET71" s="335"/>
      <c r="EU71" s="335"/>
      <c r="EV71" s="335"/>
      <c r="EW71" s="335"/>
      <c r="EX71" s="335"/>
      <c r="EY71" s="335"/>
      <c r="EZ71" s="335"/>
      <c r="FA71" s="335"/>
      <c r="FB71" s="335"/>
      <c r="FC71" s="335"/>
      <c r="FD71" s="335"/>
      <c r="FE71" s="335"/>
      <c r="FF71" s="335"/>
      <c r="FG71" s="335"/>
      <c r="FH71" s="335"/>
      <c r="FI71" s="335"/>
      <c r="FJ71" s="335"/>
      <c r="FK71" s="335"/>
      <c r="FL71" s="335"/>
      <c r="FM71" s="335"/>
      <c r="FN71" s="335"/>
      <c r="FO71" s="335"/>
      <c r="FP71" s="335"/>
      <c r="FQ71" s="335"/>
      <c r="FR71" s="335"/>
      <c r="FS71" s="335"/>
      <c r="FT71" s="335"/>
      <c r="FU71" s="335"/>
      <c r="FV71" s="335"/>
      <c r="FW71" s="335"/>
      <c r="FX71" s="335"/>
      <c r="FY71" s="335"/>
      <c r="FZ71" s="335"/>
      <c r="GA71" s="335"/>
      <c r="GB71" s="335"/>
      <c r="GC71" s="335"/>
      <c r="GD71" s="335"/>
      <c r="GE71" s="335"/>
      <c r="GF71" s="335"/>
      <c r="GG71" s="335"/>
      <c r="GH71" s="335"/>
      <c r="GI71" s="335"/>
      <c r="GJ71" s="335"/>
      <c r="GK71" s="335"/>
      <c r="GL71" s="335"/>
      <c r="GM71" s="335"/>
      <c r="GN71" s="335"/>
      <c r="GO71" s="335"/>
      <c r="GP71" s="335"/>
      <c r="GQ71" s="335"/>
      <c r="GR71" s="335"/>
      <c r="GS71" s="335"/>
      <c r="GT71" s="335"/>
      <c r="GU71" s="335"/>
      <c r="GV71" s="335"/>
      <c r="GW71" s="335"/>
      <c r="GX71" s="335"/>
      <c r="GY71" s="335"/>
      <c r="GZ71" s="335"/>
      <c r="HA71" s="335"/>
      <c r="HB71" s="335"/>
      <c r="HC71" s="335"/>
      <c r="HD71" s="335"/>
      <c r="HE71" s="335"/>
      <c r="HF71" s="335"/>
      <c r="HG71" s="335"/>
      <c r="HH71" s="335"/>
      <c r="HI71" s="335"/>
      <c r="HJ71" s="335"/>
      <c r="HK71" s="335"/>
      <c r="HL71" s="335"/>
      <c r="HM71" s="335"/>
      <c r="HN71" s="335"/>
      <c r="HO71" s="335"/>
      <c r="HP71" s="335"/>
      <c r="HQ71" s="335"/>
      <c r="HR71" s="335"/>
      <c r="HS71" s="335"/>
      <c r="HT71" s="335"/>
      <c r="HU71" s="335"/>
      <c r="HV71" s="335"/>
      <c r="HW71" s="335"/>
      <c r="HX71" s="335"/>
      <c r="HY71" s="335"/>
      <c r="HZ71" s="335"/>
      <c r="IA71" s="335"/>
      <c r="IB71" s="335"/>
      <c r="IC71" s="335"/>
      <c r="ID71" s="335"/>
      <c r="IE71" s="335"/>
      <c r="IF71" s="335"/>
      <c r="IG71" s="335"/>
      <c r="IH71" s="335"/>
      <c r="II71" s="335"/>
      <c r="IJ71" s="335"/>
      <c r="IK71" s="335"/>
      <c r="IL71" s="335"/>
      <c r="IM71" s="335"/>
      <c r="IN71" s="335"/>
      <c r="IO71" s="335"/>
      <c r="IP71" s="335"/>
    </row>
    <row r="72" spans="1:250" s="340" customFormat="1">
      <c r="A72" s="335"/>
      <c r="B72" s="343"/>
      <c r="C72" s="343" t="s">
        <v>1</v>
      </c>
      <c r="D72" s="337">
        <v>7</v>
      </c>
      <c r="E72" s="344" t="s">
        <v>2</v>
      </c>
      <c r="F72" s="344"/>
      <c r="G72" s="344"/>
      <c r="H72" s="344" t="s">
        <v>3</v>
      </c>
      <c r="I72" s="344"/>
      <c r="J72" s="344"/>
      <c r="K72" s="344" t="s">
        <v>4</v>
      </c>
      <c r="L72" s="344"/>
      <c r="M72" s="344"/>
      <c r="N72" s="344" t="s">
        <v>5</v>
      </c>
      <c r="O72" s="344"/>
      <c r="P72" s="344"/>
      <c r="Q72" s="356"/>
      <c r="R72" s="356"/>
      <c r="S72" s="356"/>
      <c r="Y72" s="345" t="s">
        <v>6</v>
      </c>
      <c r="Z72" s="342" t="s">
        <v>7</v>
      </c>
      <c r="AA72" s="346" t="s">
        <v>8</v>
      </c>
      <c r="AB72" s="347" t="s">
        <v>9</v>
      </c>
      <c r="AC72" s="86" t="s">
        <v>46</v>
      </c>
      <c r="AD72" s="339"/>
      <c r="AG72" s="341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  <c r="CC72" s="335"/>
      <c r="CD72" s="335"/>
      <c r="CE72" s="335"/>
      <c r="CF72" s="335"/>
      <c r="CG72" s="335"/>
      <c r="CH72" s="335"/>
      <c r="CI72" s="335"/>
      <c r="CJ72" s="335"/>
      <c r="CK72" s="335"/>
      <c r="CL72" s="335"/>
      <c r="CM72" s="335"/>
      <c r="CN72" s="335"/>
      <c r="CO72" s="335"/>
      <c r="CP72" s="335"/>
      <c r="CQ72" s="335"/>
      <c r="CR72" s="335"/>
      <c r="CS72" s="335"/>
      <c r="CT72" s="335"/>
      <c r="CU72" s="335"/>
      <c r="CV72" s="335"/>
      <c r="CW72" s="335"/>
      <c r="CX72" s="335"/>
      <c r="CY72" s="335"/>
      <c r="CZ72" s="335"/>
      <c r="DA72" s="335"/>
      <c r="DB72" s="335"/>
      <c r="DC72" s="335"/>
      <c r="DD72" s="335"/>
      <c r="DE72" s="335"/>
      <c r="DF72" s="335"/>
      <c r="DG72" s="335"/>
      <c r="DH72" s="335"/>
      <c r="DI72" s="335"/>
      <c r="DJ72" s="335"/>
      <c r="DK72" s="335"/>
      <c r="DL72" s="335"/>
      <c r="DM72" s="335"/>
      <c r="DN72" s="335"/>
      <c r="DO72" s="335"/>
      <c r="DP72" s="335"/>
      <c r="DQ72" s="335"/>
      <c r="DR72" s="335"/>
      <c r="DS72" s="335"/>
      <c r="DT72" s="335"/>
      <c r="DU72" s="335"/>
      <c r="DV72" s="335"/>
      <c r="DW72" s="335"/>
      <c r="DX72" s="335"/>
      <c r="DY72" s="335"/>
      <c r="DZ72" s="335"/>
      <c r="EA72" s="335"/>
      <c r="EB72" s="335"/>
      <c r="EC72" s="335"/>
      <c r="ED72" s="335"/>
      <c r="EE72" s="335"/>
      <c r="EF72" s="335"/>
      <c r="EG72" s="335"/>
      <c r="EH72" s="335"/>
      <c r="EI72" s="335"/>
      <c r="EJ72" s="335"/>
      <c r="EK72" s="335"/>
      <c r="EL72" s="335"/>
      <c r="EM72" s="335"/>
      <c r="EN72" s="335"/>
      <c r="EO72" s="335"/>
      <c r="EP72" s="335"/>
      <c r="EQ72" s="335"/>
      <c r="ER72" s="335"/>
      <c r="ES72" s="335"/>
      <c r="ET72" s="335"/>
      <c r="EU72" s="335"/>
      <c r="EV72" s="335"/>
      <c r="EW72" s="335"/>
      <c r="EX72" s="335"/>
      <c r="EY72" s="335"/>
      <c r="EZ72" s="335"/>
      <c r="FA72" s="335"/>
      <c r="FB72" s="335"/>
      <c r="FC72" s="335"/>
      <c r="FD72" s="335"/>
      <c r="FE72" s="335"/>
      <c r="FF72" s="335"/>
      <c r="FG72" s="335"/>
      <c r="FH72" s="335"/>
      <c r="FI72" s="335"/>
      <c r="FJ72" s="335"/>
      <c r="FK72" s="335"/>
      <c r="FL72" s="335"/>
      <c r="FM72" s="335"/>
      <c r="FN72" s="335"/>
      <c r="FO72" s="335"/>
      <c r="FP72" s="335"/>
      <c r="FQ72" s="335"/>
      <c r="FR72" s="335"/>
      <c r="FS72" s="335"/>
      <c r="FT72" s="335"/>
      <c r="FU72" s="335"/>
      <c r="FV72" s="335"/>
      <c r="FW72" s="335"/>
      <c r="FX72" s="335"/>
      <c r="FY72" s="335"/>
      <c r="FZ72" s="335"/>
      <c r="GA72" s="335"/>
      <c r="GB72" s="335"/>
      <c r="GC72" s="335"/>
      <c r="GD72" s="335"/>
      <c r="GE72" s="335"/>
      <c r="GF72" s="335"/>
      <c r="GG72" s="335"/>
      <c r="GH72" s="335"/>
      <c r="GI72" s="335"/>
      <c r="GJ72" s="335"/>
      <c r="GK72" s="335"/>
      <c r="GL72" s="335"/>
      <c r="GM72" s="335"/>
      <c r="GN72" s="335"/>
      <c r="GO72" s="335"/>
      <c r="GP72" s="335"/>
      <c r="GQ72" s="335"/>
      <c r="GR72" s="335"/>
      <c r="GS72" s="335"/>
      <c r="GT72" s="335"/>
      <c r="GU72" s="335"/>
      <c r="GV72" s="335"/>
      <c r="GW72" s="335"/>
      <c r="GX72" s="335"/>
      <c r="GY72" s="335"/>
      <c r="GZ72" s="335"/>
      <c r="HA72" s="335"/>
      <c r="HB72" s="335"/>
      <c r="HC72" s="335"/>
      <c r="HD72" s="335"/>
      <c r="HE72" s="335"/>
      <c r="HF72" s="335"/>
      <c r="HG72" s="335"/>
      <c r="HH72" s="335"/>
      <c r="HI72" s="335"/>
      <c r="HJ72" s="335"/>
      <c r="HK72" s="335"/>
      <c r="HL72" s="335"/>
      <c r="HM72" s="335"/>
      <c r="HN72" s="335"/>
      <c r="HO72" s="335"/>
      <c r="HP72" s="335"/>
      <c r="HQ72" s="335"/>
      <c r="HR72" s="335"/>
      <c r="HS72" s="335"/>
      <c r="HT72" s="335"/>
      <c r="HU72" s="335"/>
      <c r="HV72" s="335"/>
      <c r="HW72" s="335"/>
      <c r="HX72" s="335"/>
      <c r="HY72" s="335"/>
      <c r="HZ72" s="335"/>
      <c r="IA72" s="335"/>
      <c r="IB72" s="335"/>
      <c r="IC72" s="335"/>
      <c r="ID72" s="335"/>
      <c r="IE72" s="335"/>
      <c r="IF72" s="335"/>
      <c r="IG72" s="335"/>
      <c r="IH72" s="335"/>
      <c r="II72" s="335"/>
      <c r="IJ72" s="335"/>
      <c r="IK72" s="335"/>
      <c r="IL72" s="335"/>
      <c r="IM72" s="335"/>
      <c r="IN72" s="335"/>
      <c r="IO72" s="335"/>
      <c r="IP72" s="335"/>
    </row>
    <row r="73" spans="1:250" s="340" customFormat="1">
      <c r="A73" s="335"/>
      <c r="B73" s="14"/>
      <c r="C73" s="15"/>
      <c r="D73" s="16"/>
      <c r="E73" s="236"/>
      <c r="F73" s="237"/>
      <c r="G73" s="237"/>
      <c r="H73" s="68"/>
      <c r="I73" s="238"/>
      <c r="J73" s="239"/>
      <c r="K73" s="68"/>
      <c r="L73" s="238"/>
      <c r="M73" s="239"/>
      <c r="N73" s="68"/>
      <c r="O73" s="238"/>
      <c r="P73" s="240"/>
      <c r="Q73" s="348"/>
      <c r="R73" s="348"/>
      <c r="S73" s="348"/>
      <c r="Y73" s="349"/>
      <c r="Z73" s="350"/>
      <c r="AA73" s="351"/>
      <c r="AB73" s="71"/>
      <c r="AC73" s="71"/>
      <c r="AD73" s="87"/>
      <c r="AE73" s="87"/>
      <c r="AF73" s="87"/>
      <c r="AG73" s="128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  <c r="CU73" s="335"/>
      <c r="CV73" s="335"/>
      <c r="CW73" s="335"/>
      <c r="CX73" s="335"/>
      <c r="CY73" s="335"/>
      <c r="CZ73" s="335"/>
      <c r="DA73" s="335"/>
      <c r="DB73" s="335"/>
      <c r="DC73" s="335"/>
      <c r="DD73" s="335"/>
      <c r="DE73" s="335"/>
      <c r="DF73" s="335"/>
      <c r="DG73" s="335"/>
      <c r="DH73" s="335"/>
      <c r="DI73" s="335"/>
      <c r="DJ73" s="335"/>
      <c r="DK73" s="335"/>
      <c r="DL73" s="335"/>
      <c r="DM73" s="335"/>
      <c r="DN73" s="335"/>
      <c r="DO73" s="335"/>
      <c r="DP73" s="335"/>
      <c r="DQ73" s="335"/>
      <c r="DR73" s="335"/>
      <c r="DS73" s="335"/>
      <c r="DT73" s="335"/>
      <c r="DU73" s="335"/>
      <c r="DV73" s="335"/>
      <c r="DW73" s="335"/>
      <c r="DX73" s="335"/>
      <c r="DY73" s="335"/>
      <c r="DZ73" s="335"/>
      <c r="EA73" s="335"/>
      <c r="EB73" s="335"/>
      <c r="EC73" s="335"/>
      <c r="ED73" s="335"/>
      <c r="EE73" s="335"/>
      <c r="EF73" s="335"/>
      <c r="EG73" s="335"/>
      <c r="EH73" s="335"/>
      <c r="EI73" s="335"/>
      <c r="EJ73" s="335"/>
      <c r="EK73" s="335"/>
      <c r="EL73" s="335"/>
      <c r="EM73" s="335"/>
      <c r="EN73" s="335"/>
      <c r="EO73" s="335"/>
      <c r="EP73" s="335"/>
      <c r="EQ73" s="335"/>
      <c r="ER73" s="335"/>
      <c r="ES73" s="335"/>
      <c r="ET73" s="335"/>
      <c r="EU73" s="335"/>
      <c r="EV73" s="335"/>
      <c r="EW73" s="335"/>
      <c r="EX73" s="335"/>
      <c r="EY73" s="335"/>
      <c r="EZ73" s="335"/>
      <c r="FA73" s="335"/>
      <c r="FB73" s="335"/>
      <c r="FC73" s="335"/>
      <c r="FD73" s="335"/>
      <c r="FE73" s="335"/>
      <c r="FF73" s="335"/>
      <c r="FG73" s="335"/>
      <c r="FH73" s="335"/>
      <c r="FI73" s="335"/>
      <c r="FJ73" s="335"/>
      <c r="FK73" s="335"/>
      <c r="FL73" s="335"/>
      <c r="FM73" s="335"/>
      <c r="FN73" s="335"/>
      <c r="FO73" s="335"/>
      <c r="FP73" s="335"/>
      <c r="FQ73" s="335"/>
      <c r="FR73" s="335"/>
      <c r="FS73" s="335"/>
      <c r="FT73" s="335"/>
      <c r="FU73" s="335"/>
      <c r="FV73" s="335"/>
      <c r="FW73" s="335"/>
      <c r="FX73" s="335"/>
      <c r="FY73" s="335"/>
      <c r="FZ73" s="335"/>
      <c r="GA73" s="335"/>
      <c r="GB73" s="335"/>
      <c r="GC73" s="335"/>
      <c r="GD73" s="335"/>
      <c r="GE73" s="335"/>
      <c r="GF73" s="335"/>
      <c r="GG73" s="335"/>
      <c r="GH73" s="335"/>
      <c r="GI73" s="335"/>
      <c r="GJ73" s="335"/>
      <c r="GK73" s="335"/>
      <c r="GL73" s="335"/>
      <c r="GM73" s="335"/>
      <c r="GN73" s="335"/>
      <c r="GO73" s="335"/>
      <c r="GP73" s="335"/>
      <c r="GQ73" s="335"/>
      <c r="GR73" s="335"/>
      <c r="GS73" s="335"/>
      <c r="GT73" s="335"/>
      <c r="GU73" s="335"/>
      <c r="GV73" s="335"/>
      <c r="GW73" s="335"/>
      <c r="GX73" s="335"/>
      <c r="GY73" s="335"/>
      <c r="GZ73" s="335"/>
      <c r="HA73" s="335"/>
      <c r="HB73" s="335"/>
      <c r="HC73" s="335"/>
      <c r="HD73" s="335"/>
      <c r="HE73" s="335"/>
      <c r="HF73" s="335"/>
      <c r="HG73" s="335"/>
      <c r="HH73" s="335"/>
      <c r="HI73" s="335"/>
      <c r="HJ73" s="335"/>
      <c r="HK73" s="335"/>
      <c r="HL73" s="335"/>
      <c r="HM73" s="335"/>
      <c r="HN73" s="335"/>
      <c r="HO73" s="335"/>
      <c r="HP73" s="335"/>
      <c r="HQ73" s="335"/>
      <c r="HR73" s="335"/>
      <c r="HS73" s="335"/>
      <c r="HT73" s="335"/>
      <c r="HU73" s="335"/>
      <c r="HV73" s="335"/>
      <c r="HW73" s="335"/>
      <c r="HX73" s="335"/>
      <c r="HY73" s="335"/>
      <c r="HZ73" s="335"/>
      <c r="IA73" s="335"/>
      <c r="IB73" s="335"/>
      <c r="IC73" s="335"/>
      <c r="ID73" s="335"/>
      <c r="IE73" s="335"/>
      <c r="IF73" s="335"/>
      <c r="IG73" s="335"/>
      <c r="IH73" s="335"/>
      <c r="II73" s="335"/>
      <c r="IJ73" s="335"/>
      <c r="IK73" s="335"/>
      <c r="IL73" s="335"/>
      <c r="IM73" s="335"/>
      <c r="IN73" s="335"/>
      <c r="IO73" s="335"/>
      <c r="IP73" s="335"/>
    </row>
    <row r="74" spans="1:250" s="340" customFormat="1">
      <c r="A74" s="352" t="s">
        <v>2</v>
      </c>
      <c r="B74" s="31"/>
      <c r="C74" s="32"/>
      <c r="D74" s="33"/>
      <c r="E74" s="249"/>
      <c r="F74" s="250"/>
      <c r="G74" s="250"/>
      <c r="H74" s="251"/>
      <c r="I74" s="252"/>
      <c r="J74" s="252"/>
      <c r="K74" s="251"/>
      <c r="L74" s="252"/>
      <c r="M74" s="252"/>
      <c r="N74" s="251"/>
      <c r="O74" s="252"/>
      <c r="P74" s="253"/>
      <c r="Y74" s="347"/>
      <c r="Z74" s="353"/>
      <c r="AA74" s="354"/>
      <c r="AB74" s="86"/>
      <c r="AC74" s="86"/>
      <c r="AD74" s="87"/>
      <c r="AE74" s="87"/>
      <c r="AF74" s="87"/>
      <c r="AG74" s="128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5"/>
      <c r="DA74" s="335"/>
      <c r="DB74" s="335"/>
      <c r="DC74" s="335"/>
      <c r="DD74" s="335"/>
      <c r="DE74" s="335"/>
      <c r="DF74" s="335"/>
      <c r="DG74" s="335"/>
      <c r="DH74" s="335"/>
      <c r="DI74" s="335"/>
      <c r="DJ74" s="335"/>
      <c r="DK74" s="335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35"/>
      <c r="EO74" s="335"/>
      <c r="EP74" s="335"/>
      <c r="EQ74" s="335"/>
      <c r="ER74" s="335"/>
      <c r="ES74" s="335"/>
      <c r="ET74" s="335"/>
      <c r="EU74" s="335"/>
      <c r="EV74" s="335"/>
      <c r="EW74" s="335"/>
      <c r="EX74" s="335"/>
      <c r="EY74" s="335"/>
      <c r="EZ74" s="335"/>
      <c r="FA74" s="335"/>
      <c r="FB74" s="335"/>
      <c r="FC74" s="335"/>
      <c r="FD74" s="335"/>
      <c r="FE74" s="335"/>
      <c r="FF74" s="335"/>
      <c r="FG74" s="335"/>
      <c r="FH74" s="335"/>
      <c r="FI74" s="335"/>
      <c r="FJ74" s="335"/>
      <c r="FK74" s="335"/>
      <c r="FL74" s="335"/>
      <c r="FM74" s="335"/>
      <c r="FN74" s="335"/>
      <c r="FO74" s="335"/>
      <c r="FP74" s="335"/>
      <c r="FQ74" s="335"/>
      <c r="FR74" s="335"/>
      <c r="FS74" s="335"/>
      <c r="FT74" s="335"/>
      <c r="FU74" s="335"/>
      <c r="FV74" s="335"/>
      <c r="FW74" s="335"/>
      <c r="FX74" s="335"/>
      <c r="FY74" s="335"/>
      <c r="FZ74" s="335"/>
      <c r="GA74" s="335"/>
      <c r="GB74" s="335"/>
      <c r="GC74" s="335"/>
      <c r="GD74" s="335"/>
      <c r="GE74" s="335"/>
      <c r="GF74" s="335"/>
      <c r="GG74" s="335"/>
      <c r="GH74" s="335"/>
      <c r="GI74" s="335"/>
      <c r="GJ74" s="335"/>
      <c r="GK74" s="335"/>
      <c r="GL74" s="335"/>
      <c r="GM74" s="335"/>
      <c r="GN74" s="335"/>
      <c r="GO74" s="335"/>
      <c r="GP74" s="335"/>
      <c r="GQ74" s="335"/>
      <c r="GR74" s="335"/>
      <c r="GS74" s="335"/>
      <c r="GT74" s="335"/>
      <c r="GU74" s="335"/>
      <c r="GV74" s="335"/>
      <c r="GW74" s="335"/>
      <c r="GX74" s="335"/>
      <c r="GY74" s="335"/>
      <c r="GZ74" s="335"/>
      <c r="HA74" s="335"/>
      <c r="HB74" s="335"/>
      <c r="HC74" s="335"/>
      <c r="HD74" s="335"/>
      <c r="HE74" s="335"/>
      <c r="HF74" s="335"/>
      <c r="HG74" s="335"/>
      <c r="HH74" s="335"/>
      <c r="HI74" s="335"/>
      <c r="HJ74" s="335"/>
      <c r="HK74" s="335"/>
      <c r="HL74" s="335"/>
      <c r="HM74" s="335"/>
      <c r="HN74" s="335"/>
      <c r="HO74" s="335"/>
      <c r="HP74" s="335"/>
      <c r="HQ74" s="335"/>
      <c r="HR74" s="335"/>
      <c r="HS74" s="335"/>
      <c r="HT74" s="335"/>
      <c r="HU74" s="335"/>
      <c r="HV74" s="335"/>
      <c r="HW74" s="335"/>
      <c r="HX74" s="335"/>
      <c r="HY74" s="335"/>
      <c r="HZ74" s="335"/>
      <c r="IA74" s="335"/>
      <c r="IB74" s="335"/>
      <c r="IC74" s="335"/>
      <c r="ID74" s="335"/>
      <c r="IE74" s="335"/>
      <c r="IF74" s="335"/>
      <c r="IG74" s="335"/>
      <c r="IH74" s="335"/>
      <c r="II74" s="335"/>
      <c r="IJ74" s="335"/>
      <c r="IK74" s="335"/>
      <c r="IL74" s="335"/>
      <c r="IM74" s="335"/>
      <c r="IN74" s="335"/>
      <c r="IO74" s="335"/>
      <c r="IP74" s="335"/>
    </row>
    <row r="75" spans="1:250" s="340" customFormat="1">
      <c r="A75" s="355"/>
      <c r="B75" s="332"/>
      <c r="C75" s="333"/>
      <c r="D75" s="16"/>
      <c r="E75" s="68"/>
      <c r="F75" s="238"/>
      <c r="G75" s="258"/>
      <c r="H75" s="236"/>
      <c r="I75" s="237"/>
      <c r="J75" s="237"/>
      <c r="K75" s="68"/>
      <c r="L75" s="238"/>
      <c r="M75" s="239"/>
      <c r="N75" s="68"/>
      <c r="O75" s="238"/>
      <c r="P75" s="240"/>
      <c r="Q75" s="356"/>
      <c r="R75" s="356"/>
      <c r="S75" s="356"/>
      <c r="Y75" s="349"/>
      <c r="Z75" s="350"/>
      <c r="AA75" s="351"/>
      <c r="AB75" s="77"/>
      <c r="AC75" s="77"/>
      <c r="AD75" s="87"/>
      <c r="AE75" s="87"/>
      <c r="AF75" s="87"/>
      <c r="AG75" s="128"/>
      <c r="AH75" s="335"/>
      <c r="AI75" s="335"/>
      <c r="AJ75" s="335"/>
      <c r="AK75" s="342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  <c r="CS75" s="335"/>
      <c r="CT75" s="335"/>
      <c r="CU75" s="335"/>
      <c r="CV75" s="335"/>
      <c r="CW75" s="335"/>
      <c r="CX75" s="335"/>
      <c r="CY75" s="335"/>
      <c r="CZ75" s="335"/>
      <c r="DA75" s="335"/>
      <c r="DB75" s="335"/>
      <c r="DC75" s="335"/>
      <c r="DD75" s="335"/>
      <c r="DE75" s="335"/>
      <c r="DF75" s="335"/>
      <c r="DG75" s="335"/>
      <c r="DH75" s="335"/>
      <c r="DI75" s="335"/>
      <c r="DJ75" s="335"/>
      <c r="DK75" s="335"/>
      <c r="DL75" s="335"/>
      <c r="DM75" s="335"/>
      <c r="DN75" s="335"/>
      <c r="DO75" s="335"/>
      <c r="DP75" s="335"/>
      <c r="DQ75" s="335"/>
      <c r="DR75" s="335"/>
      <c r="DS75" s="335"/>
      <c r="DT75" s="335"/>
      <c r="DU75" s="335"/>
      <c r="DV75" s="335"/>
      <c r="DW75" s="335"/>
      <c r="DX75" s="335"/>
      <c r="DY75" s="335"/>
      <c r="DZ75" s="335"/>
      <c r="EA75" s="335"/>
      <c r="EB75" s="335"/>
      <c r="EC75" s="335"/>
      <c r="ED75" s="335"/>
      <c r="EE75" s="335"/>
      <c r="EF75" s="335"/>
      <c r="EG75" s="335"/>
      <c r="EH75" s="335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5"/>
      <c r="EV75" s="335"/>
      <c r="EW75" s="335"/>
      <c r="EX75" s="335"/>
      <c r="EY75" s="335"/>
      <c r="EZ75" s="335"/>
      <c r="FA75" s="335"/>
      <c r="FB75" s="335"/>
      <c r="FC75" s="335"/>
      <c r="FD75" s="335"/>
      <c r="FE75" s="335"/>
      <c r="FF75" s="335"/>
      <c r="FG75" s="335"/>
      <c r="FH75" s="335"/>
      <c r="FI75" s="335"/>
      <c r="FJ75" s="335"/>
      <c r="FK75" s="335"/>
      <c r="FL75" s="335"/>
      <c r="FM75" s="335"/>
      <c r="FN75" s="335"/>
      <c r="FO75" s="335"/>
      <c r="FP75" s="335"/>
      <c r="FQ75" s="335"/>
      <c r="FR75" s="335"/>
      <c r="FS75" s="335"/>
      <c r="FT75" s="335"/>
      <c r="FU75" s="335"/>
      <c r="FV75" s="335"/>
      <c r="FW75" s="335"/>
      <c r="FX75" s="335"/>
      <c r="FY75" s="335"/>
      <c r="FZ75" s="335"/>
      <c r="GA75" s="335"/>
      <c r="GB75" s="335"/>
      <c r="GC75" s="335"/>
      <c r="GD75" s="335"/>
      <c r="GE75" s="335"/>
      <c r="GF75" s="335"/>
      <c r="GG75" s="335"/>
      <c r="GH75" s="335"/>
      <c r="GI75" s="335"/>
      <c r="GJ75" s="335"/>
      <c r="GK75" s="335"/>
      <c r="GL75" s="335"/>
      <c r="GM75" s="335"/>
      <c r="GN75" s="335"/>
      <c r="GO75" s="335"/>
      <c r="GP75" s="335"/>
      <c r="GQ75" s="335"/>
      <c r="GR75" s="335"/>
      <c r="GS75" s="335"/>
      <c r="GT75" s="335"/>
      <c r="GU75" s="335"/>
      <c r="GV75" s="335"/>
      <c r="GW75" s="335"/>
      <c r="GX75" s="335"/>
      <c r="GY75" s="335"/>
      <c r="GZ75" s="335"/>
      <c r="HA75" s="335"/>
      <c r="HB75" s="335"/>
      <c r="HC75" s="335"/>
      <c r="HD75" s="335"/>
      <c r="HE75" s="335"/>
      <c r="HF75" s="335"/>
      <c r="HG75" s="335"/>
      <c r="HH75" s="335"/>
      <c r="HI75" s="335"/>
      <c r="HJ75" s="335"/>
      <c r="HK75" s="335"/>
      <c r="HL75" s="335"/>
      <c r="HM75" s="335"/>
      <c r="HN75" s="335"/>
      <c r="HO75" s="335"/>
      <c r="HP75" s="335"/>
      <c r="HQ75" s="335"/>
      <c r="HR75" s="335"/>
      <c r="HS75" s="335"/>
      <c r="HT75" s="335"/>
      <c r="HU75" s="335"/>
      <c r="HV75" s="335"/>
      <c r="HW75" s="335"/>
      <c r="HX75" s="335"/>
      <c r="HY75" s="335"/>
      <c r="HZ75" s="335"/>
      <c r="IA75" s="335"/>
      <c r="IB75" s="335"/>
      <c r="IC75" s="335"/>
      <c r="ID75" s="335"/>
      <c r="IE75" s="335"/>
      <c r="IF75" s="335"/>
      <c r="IG75" s="335"/>
      <c r="IH75" s="335"/>
      <c r="II75" s="335"/>
      <c r="IJ75" s="335"/>
      <c r="IK75" s="335"/>
      <c r="IL75" s="335"/>
      <c r="IM75" s="335"/>
      <c r="IN75" s="335"/>
      <c r="IO75" s="335"/>
      <c r="IP75" s="335"/>
    </row>
    <row r="76" spans="1:250" s="340" customFormat="1">
      <c r="A76" s="352" t="s">
        <v>3</v>
      </c>
      <c r="B76" s="51"/>
      <c r="C76" s="41"/>
      <c r="D76" s="334"/>
      <c r="E76" s="72"/>
      <c r="F76" s="260"/>
      <c r="G76" s="243"/>
      <c r="H76" s="249"/>
      <c r="I76" s="250"/>
      <c r="J76" s="250"/>
      <c r="K76" s="251"/>
      <c r="L76" s="252"/>
      <c r="M76" s="252"/>
      <c r="N76" s="251"/>
      <c r="O76" s="252"/>
      <c r="P76" s="253"/>
      <c r="Q76" s="348"/>
      <c r="R76" s="348"/>
      <c r="S76" s="348"/>
      <c r="Y76" s="347"/>
      <c r="Z76" s="353"/>
      <c r="AA76" s="354"/>
      <c r="AB76" s="86"/>
      <c r="AC76" s="86"/>
      <c r="AD76" s="87"/>
      <c r="AE76" s="87"/>
      <c r="AF76" s="87"/>
      <c r="AG76" s="128"/>
      <c r="AH76" s="335"/>
      <c r="AI76" s="324"/>
      <c r="AJ76" s="2" t="s">
        <v>130</v>
      </c>
      <c r="AK76" s="123"/>
      <c r="AL76" s="87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5"/>
      <c r="EW76" s="335"/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35"/>
      <c r="FV76" s="335"/>
      <c r="FW76" s="335"/>
      <c r="FX76" s="335"/>
      <c r="FY76" s="335"/>
      <c r="FZ76" s="335"/>
      <c r="GA76" s="335"/>
      <c r="GB76" s="335"/>
      <c r="GC76" s="335"/>
      <c r="GD76" s="335"/>
      <c r="GE76" s="335"/>
      <c r="GF76" s="335"/>
      <c r="GG76" s="335"/>
      <c r="GH76" s="335"/>
      <c r="GI76" s="335"/>
      <c r="GJ76" s="335"/>
      <c r="GK76" s="335"/>
      <c r="GL76" s="335"/>
      <c r="GM76" s="335"/>
      <c r="GN76" s="335"/>
      <c r="GO76" s="335"/>
      <c r="GP76" s="335"/>
      <c r="GQ76" s="335"/>
      <c r="GR76" s="335"/>
      <c r="GS76" s="335"/>
      <c r="GT76" s="335"/>
      <c r="GU76" s="335"/>
      <c r="GV76" s="335"/>
      <c r="GW76" s="335"/>
      <c r="GX76" s="335"/>
      <c r="GY76" s="335"/>
      <c r="GZ76" s="335"/>
      <c r="HA76" s="335"/>
      <c r="HB76" s="335"/>
      <c r="HC76" s="335"/>
      <c r="HD76" s="335"/>
      <c r="HE76" s="335"/>
      <c r="HF76" s="335"/>
      <c r="HG76" s="335"/>
      <c r="HH76" s="335"/>
      <c r="HI76" s="335"/>
      <c r="HJ76" s="335"/>
      <c r="HK76" s="335"/>
      <c r="HL76" s="335"/>
      <c r="HM76" s="335"/>
      <c r="HN76" s="335"/>
      <c r="HO76" s="335"/>
      <c r="HP76" s="335"/>
      <c r="HQ76" s="335"/>
      <c r="HR76" s="335"/>
      <c r="HS76" s="335"/>
      <c r="HT76" s="335"/>
      <c r="HU76" s="335"/>
      <c r="HV76" s="335"/>
      <c r="HW76" s="335"/>
      <c r="HX76" s="335"/>
      <c r="HY76" s="335"/>
      <c r="HZ76" s="335"/>
      <c r="IA76" s="335"/>
      <c r="IB76" s="335"/>
      <c r="IC76" s="335"/>
      <c r="ID76" s="335"/>
      <c r="IE76" s="335"/>
      <c r="IF76" s="335"/>
      <c r="IG76" s="335"/>
      <c r="IH76" s="335"/>
      <c r="II76" s="335"/>
      <c r="IJ76" s="335"/>
      <c r="IK76" s="335"/>
      <c r="IL76" s="335"/>
      <c r="IM76" s="335"/>
      <c r="IN76" s="335"/>
      <c r="IO76" s="335"/>
      <c r="IP76" s="335"/>
    </row>
    <row r="77" spans="1:250" s="340" customFormat="1">
      <c r="A77" s="355"/>
      <c r="B77" s="332"/>
      <c r="C77" s="333"/>
      <c r="D77" s="16"/>
      <c r="E77" s="68"/>
      <c r="F77" s="238"/>
      <c r="G77" s="258"/>
      <c r="H77" s="68"/>
      <c r="I77" s="238"/>
      <c r="J77" s="258"/>
      <c r="K77" s="236"/>
      <c r="L77" s="237"/>
      <c r="M77" s="237"/>
      <c r="N77" s="68"/>
      <c r="O77" s="238"/>
      <c r="P77" s="240"/>
      <c r="Y77" s="358"/>
      <c r="Z77" s="350"/>
      <c r="AA77" s="351"/>
      <c r="AB77" s="77"/>
      <c r="AC77" s="77"/>
      <c r="AD77" s="87"/>
      <c r="AE77" s="87"/>
      <c r="AF77" s="87"/>
      <c r="AG77" s="128"/>
      <c r="AH77" s="335"/>
      <c r="AI77" s="324" t="s">
        <v>100</v>
      </c>
      <c r="AJ77" s="2"/>
      <c r="AK77" s="128" t="s">
        <v>24</v>
      </c>
      <c r="AL77" s="87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H77" s="335"/>
      <c r="CI77" s="335"/>
      <c r="CJ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5"/>
      <c r="CW77" s="335"/>
      <c r="CX77" s="335"/>
      <c r="CY77" s="335"/>
      <c r="CZ77" s="335"/>
      <c r="DA77" s="335"/>
      <c r="DB77" s="335"/>
      <c r="DC77" s="335"/>
      <c r="DD77" s="335"/>
      <c r="DE77" s="335"/>
      <c r="DF77" s="335"/>
      <c r="DG77" s="335"/>
      <c r="DH77" s="335"/>
      <c r="DI77" s="335"/>
      <c r="DJ77" s="335"/>
      <c r="DK77" s="335"/>
      <c r="DL77" s="335"/>
      <c r="DM77" s="335"/>
      <c r="DN77" s="335"/>
      <c r="DO77" s="335"/>
      <c r="DP77" s="335"/>
      <c r="DQ77" s="335"/>
      <c r="DR77" s="335"/>
      <c r="DS77" s="335"/>
      <c r="DT77" s="335"/>
      <c r="DU77" s="335"/>
      <c r="DV77" s="335"/>
      <c r="DW77" s="335"/>
      <c r="DX77" s="335"/>
      <c r="DY77" s="335"/>
      <c r="DZ77" s="335"/>
      <c r="EA77" s="335"/>
      <c r="EB77" s="335"/>
      <c r="EC77" s="335"/>
      <c r="ED77" s="335"/>
      <c r="EE77" s="335"/>
      <c r="EF77" s="335"/>
      <c r="EG77" s="335"/>
      <c r="EH77" s="335"/>
      <c r="EI77" s="335"/>
      <c r="EJ77" s="335"/>
      <c r="EK77" s="335"/>
      <c r="EL77" s="335"/>
      <c r="EM77" s="335"/>
      <c r="EN77" s="335"/>
      <c r="EO77" s="335"/>
      <c r="EP77" s="335"/>
      <c r="EQ77" s="335"/>
      <c r="ER77" s="335"/>
      <c r="ES77" s="335"/>
      <c r="ET77" s="335"/>
      <c r="EU77" s="335"/>
      <c r="EV77" s="335"/>
      <c r="EW77" s="335"/>
      <c r="EX77" s="335"/>
      <c r="EY77" s="335"/>
      <c r="EZ77" s="335"/>
      <c r="FA77" s="335"/>
      <c r="FB77" s="335"/>
      <c r="FC77" s="335"/>
      <c r="FD77" s="335"/>
      <c r="FE77" s="335"/>
      <c r="FF77" s="335"/>
      <c r="FG77" s="335"/>
      <c r="FH77" s="335"/>
      <c r="FI77" s="335"/>
      <c r="FJ77" s="335"/>
      <c r="FK77" s="335"/>
      <c r="FL77" s="335"/>
      <c r="FM77" s="335"/>
      <c r="FN77" s="335"/>
      <c r="FO77" s="335"/>
      <c r="FP77" s="335"/>
      <c r="FQ77" s="335"/>
      <c r="FR77" s="335"/>
      <c r="FS77" s="335"/>
      <c r="FT77" s="335"/>
      <c r="FU77" s="335"/>
      <c r="FV77" s="335"/>
      <c r="FW77" s="335"/>
      <c r="FX77" s="335"/>
      <c r="FY77" s="335"/>
      <c r="FZ77" s="335"/>
      <c r="GA77" s="335"/>
      <c r="GB77" s="335"/>
      <c r="GC77" s="335"/>
      <c r="GD77" s="335"/>
      <c r="GE77" s="335"/>
      <c r="GF77" s="335"/>
      <c r="GG77" s="335"/>
      <c r="GH77" s="335"/>
      <c r="GI77" s="335"/>
      <c r="GJ77" s="335"/>
      <c r="GK77" s="335"/>
      <c r="GL77" s="335"/>
      <c r="GM77" s="335"/>
      <c r="GN77" s="335"/>
      <c r="GO77" s="335"/>
      <c r="GP77" s="335"/>
      <c r="GQ77" s="335"/>
      <c r="GR77" s="335"/>
      <c r="GS77" s="335"/>
      <c r="GT77" s="335"/>
      <c r="GU77" s="335"/>
      <c r="GV77" s="335"/>
      <c r="GW77" s="335"/>
      <c r="GX77" s="335"/>
      <c r="GY77" s="335"/>
      <c r="GZ77" s="335"/>
      <c r="HA77" s="335"/>
      <c r="HB77" s="335"/>
      <c r="HC77" s="335"/>
      <c r="HD77" s="335"/>
      <c r="HE77" s="335"/>
      <c r="HF77" s="335"/>
      <c r="HG77" s="335"/>
      <c r="HH77" s="335"/>
      <c r="HI77" s="335"/>
      <c r="HJ77" s="335"/>
      <c r="HK77" s="335"/>
      <c r="HL77" s="335"/>
      <c r="HM77" s="335"/>
      <c r="HN77" s="335"/>
      <c r="HO77" s="335"/>
      <c r="HP77" s="335"/>
      <c r="HQ77" s="335"/>
      <c r="HR77" s="335"/>
      <c r="HS77" s="335"/>
      <c r="HT77" s="335"/>
      <c r="HU77" s="335"/>
      <c r="HV77" s="335"/>
      <c r="HW77" s="335"/>
      <c r="HX77" s="335"/>
      <c r="HY77" s="335"/>
      <c r="HZ77" s="335"/>
      <c r="IA77" s="335"/>
      <c r="IB77" s="335"/>
      <c r="IC77" s="335"/>
      <c r="ID77" s="335"/>
      <c r="IE77" s="335"/>
      <c r="IF77" s="335"/>
      <c r="IG77" s="335"/>
      <c r="IH77" s="335"/>
      <c r="II77" s="335"/>
      <c r="IJ77" s="335"/>
      <c r="IK77" s="335"/>
      <c r="IL77" s="335"/>
      <c r="IM77" s="335"/>
      <c r="IN77" s="335"/>
      <c r="IO77" s="335"/>
      <c r="IP77" s="335"/>
    </row>
    <row r="78" spans="1:250" s="340" customFormat="1">
      <c r="A78" s="352" t="s">
        <v>4</v>
      </c>
      <c r="B78" s="51"/>
      <c r="C78" s="41"/>
      <c r="D78" s="334"/>
      <c r="E78" s="72"/>
      <c r="F78" s="260"/>
      <c r="G78" s="243"/>
      <c r="H78" s="72"/>
      <c r="I78" s="260"/>
      <c r="J78" s="243"/>
      <c r="K78" s="249"/>
      <c r="L78" s="250"/>
      <c r="M78" s="250"/>
      <c r="N78" s="251"/>
      <c r="O78" s="252"/>
      <c r="P78" s="253"/>
      <c r="Y78" s="359"/>
      <c r="Z78" s="353"/>
      <c r="AA78" s="354"/>
      <c r="AB78" s="86"/>
      <c r="AC78" s="86"/>
      <c r="AD78" s="87"/>
      <c r="AE78" s="87"/>
      <c r="AF78" s="87"/>
      <c r="AG78" s="128"/>
      <c r="AH78" s="335"/>
      <c r="AI78" s="357">
        <v>1</v>
      </c>
      <c r="AJ78" s="143" t="e">
        <f>#REF!</f>
        <v>#REF!</v>
      </c>
      <c r="AK78" s="276" t="e">
        <f>#REF!</f>
        <v>#REF!</v>
      </c>
      <c r="AL78" s="103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335"/>
      <c r="BU78" s="335"/>
      <c r="BV78" s="335"/>
      <c r="BW78" s="335"/>
      <c r="BX78" s="335"/>
      <c r="BY78" s="335"/>
      <c r="BZ78" s="335"/>
      <c r="CA78" s="335"/>
      <c r="CB78" s="335"/>
      <c r="CC78" s="335"/>
      <c r="CD78" s="335"/>
      <c r="CE78" s="335"/>
      <c r="CF78" s="335"/>
      <c r="CG78" s="335"/>
      <c r="CH78" s="335"/>
      <c r="CI78" s="335"/>
      <c r="CJ78" s="335"/>
      <c r="CK78" s="335"/>
      <c r="CL78" s="335"/>
      <c r="CM78" s="335"/>
      <c r="CN78" s="335"/>
      <c r="CO78" s="335"/>
      <c r="CP78" s="335"/>
      <c r="CQ78" s="335"/>
      <c r="CR78" s="335"/>
      <c r="CS78" s="335"/>
      <c r="CT78" s="335"/>
      <c r="CU78" s="335"/>
      <c r="CV78" s="335"/>
      <c r="CW78" s="335"/>
      <c r="CX78" s="335"/>
      <c r="CY78" s="335"/>
      <c r="CZ78" s="335"/>
      <c r="DA78" s="335"/>
      <c r="DB78" s="335"/>
      <c r="DC78" s="335"/>
      <c r="DD78" s="335"/>
      <c r="DE78" s="335"/>
      <c r="DF78" s="335"/>
      <c r="DG78" s="335"/>
      <c r="DH78" s="335"/>
      <c r="DI78" s="335"/>
      <c r="DJ78" s="335"/>
      <c r="DK78" s="335"/>
      <c r="DL78" s="335"/>
      <c r="DM78" s="335"/>
      <c r="DN78" s="335"/>
      <c r="DO78" s="335"/>
      <c r="DP78" s="335"/>
      <c r="DQ78" s="335"/>
      <c r="DR78" s="335"/>
      <c r="DS78" s="335"/>
      <c r="DT78" s="335"/>
      <c r="DU78" s="335"/>
      <c r="DV78" s="335"/>
      <c r="DW78" s="335"/>
      <c r="DX78" s="335"/>
      <c r="DY78" s="335"/>
      <c r="DZ78" s="335"/>
      <c r="EA78" s="335"/>
      <c r="EB78" s="335"/>
      <c r="EC78" s="335"/>
      <c r="ED78" s="335"/>
      <c r="EE78" s="335"/>
      <c r="EF78" s="335"/>
      <c r="EG78" s="335"/>
      <c r="EH78" s="335"/>
      <c r="EI78" s="335"/>
      <c r="EJ78" s="335"/>
      <c r="EK78" s="335"/>
      <c r="EL78" s="335"/>
      <c r="EM78" s="335"/>
      <c r="EN78" s="335"/>
      <c r="EO78" s="335"/>
      <c r="EP78" s="335"/>
      <c r="EQ78" s="335"/>
      <c r="ER78" s="335"/>
      <c r="ES78" s="335"/>
      <c r="ET78" s="335"/>
      <c r="EU78" s="335"/>
      <c r="EV78" s="335"/>
      <c r="EW78" s="335"/>
      <c r="EX78" s="335"/>
      <c r="EY78" s="335"/>
      <c r="EZ78" s="335"/>
      <c r="FA78" s="335"/>
      <c r="FB78" s="335"/>
      <c r="FC78" s="335"/>
      <c r="FD78" s="335"/>
      <c r="FE78" s="335"/>
      <c r="FF78" s="335"/>
      <c r="FG78" s="335"/>
      <c r="FH78" s="335"/>
      <c r="FI78" s="335"/>
      <c r="FJ78" s="335"/>
      <c r="FK78" s="335"/>
      <c r="FL78" s="335"/>
      <c r="FM78" s="335"/>
      <c r="FN78" s="335"/>
      <c r="FO78" s="335"/>
      <c r="FP78" s="335"/>
      <c r="FQ78" s="335"/>
      <c r="FR78" s="335"/>
      <c r="FS78" s="335"/>
      <c r="FT78" s="335"/>
      <c r="FU78" s="335"/>
      <c r="FV78" s="335"/>
      <c r="FW78" s="335"/>
      <c r="FX78" s="335"/>
      <c r="FY78" s="335"/>
      <c r="FZ78" s="335"/>
      <c r="GA78" s="335"/>
      <c r="GB78" s="335"/>
      <c r="GC78" s="335"/>
      <c r="GD78" s="335"/>
      <c r="GE78" s="335"/>
      <c r="GF78" s="335"/>
      <c r="GG78" s="335"/>
      <c r="GH78" s="335"/>
      <c r="GI78" s="335"/>
      <c r="GJ78" s="335"/>
      <c r="GK78" s="335"/>
      <c r="GL78" s="335"/>
      <c r="GM78" s="335"/>
      <c r="GN78" s="335"/>
      <c r="GO78" s="335"/>
      <c r="GP78" s="335"/>
      <c r="GQ78" s="335"/>
      <c r="GR78" s="335"/>
      <c r="GS78" s="335"/>
      <c r="GT78" s="335"/>
      <c r="GU78" s="335"/>
      <c r="GV78" s="335"/>
      <c r="GW78" s="335"/>
      <c r="GX78" s="335"/>
      <c r="GY78" s="335"/>
      <c r="GZ78" s="335"/>
      <c r="HA78" s="335"/>
      <c r="HB78" s="335"/>
      <c r="HC78" s="335"/>
      <c r="HD78" s="335"/>
      <c r="HE78" s="335"/>
      <c r="HF78" s="335"/>
      <c r="HG78" s="335"/>
      <c r="HH78" s="335"/>
      <c r="HI78" s="335"/>
      <c r="HJ78" s="335"/>
      <c r="HK78" s="335"/>
      <c r="HL78" s="335"/>
      <c r="HM78" s="335"/>
      <c r="HN78" s="335"/>
      <c r="HO78" s="335"/>
      <c r="HP78" s="335"/>
      <c r="HQ78" s="335"/>
      <c r="HR78" s="335"/>
      <c r="HS78" s="335"/>
      <c r="HT78" s="335"/>
      <c r="HU78" s="335"/>
      <c r="HV78" s="335"/>
      <c r="HW78" s="335"/>
      <c r="HX78" s="335"/>
      <c r="HY78" s="335"/>
      <c r="HZ78" s="335"/>
      <c r="IA78" s="335"/>
      <c r="IB78" s="335"/>
      <c r="IC78" s="335"/>
      <c r="ID78" s="335"/>
      <c r="IE78" s="335"/>
      <c r="IF78" s="335"/>
      <c r="IG78" s="335"/>
      <c r="IH78" s="335"/>
      <c r="II78" s="335"/>
      <c r="IJ78" s="335"/>
      <c r="IK78" s="335"/>
      <c r="IL78" s="335"/>
      <c r="IM78" s="335"/>
      <c r="IN78" s="335"/>
      <c r="IO78" s="335"/>
      <c r="IP78" s="335"/>
    </row>
    <row r="79" spans="1:250" s="340" customFormat="1">
      <c r="A79" s="355"/>
      <c r="B79" s="332"/>
      <c r="C79" s="333"/>
      <c r="D79" s="16"/>
      <c r="E79" s="68"/>
      <c r="F79" s="238"/>
      <c r="G79" s="261"/>
      <c r="H79" s="68"/>
      <c r="I79" s="238"/>
      <c r="J79" s="258"/>
      <c r="K79" s="68"/>
      <c r="L79" s="238"/>
      <c r="M79" s="258"/>
      <c r="N79" s="236"/>
      <c r="O79" s="237"/>
      <c r="P79" s="262"/>
      <c r="Y79" s="358"/>
      <c r="Z79" s="350"/>
      <c r="AA79" s="351"/>
      <c r="AB79" s="77"/>
      <c r="AC79" s="77"/>
      <c r="AD79" s="87"/>
      <c r="AE79" s="87"/>
      <c r="AF79" s="87"/>
      <c r="AG79" s="128"/>
      <c r="AH79" s="335"/>
      <c r="AI79" s="324"/>
      <c r="AJ79" s="232"/>
      <c r="AK79" s="128"/>
      <c r="AL79" s="126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5"/>
      <c r="BT79" s="335"/>
      <c r="BU79" s="335"/>
      <c r="BV79" s="335"/>
      <c r="BW79" s="335"/>
      <c r="BX79" s="335"/>
      <c r="BY79" s="335"/>
      <c r="BZ79" s="335"/>
      <c r="CA79" s="335"/>
      <c r="CB79" s="335"/>
      <c r="CC79" s="335"/>
      <c r="CD79" s="335"/>
      <c r="CE79" s="335"/>
      <c r="CF79" s="335"/>
      <c r="CG79" s="335"/>
      <c r="CH79" s="335"/>
      <c r="CI79" s="335"/>
      <c r="CJ79" s="335"/>
      <c r="CK79" s="335"/>
      <c r="CL79" s="335"/>
      <c r="CM79" s="335"/>
      <c r="CN79" s="335"/>
      <c r="CO79" s="335"/>
      <c r="CP79" s="335"/>
      <c r="CQ79" s="335"/>
      <c r="CR79" s="335"/>
      <c r="CS79" s="335"/>
      <c r="CT79" s="335"/>
      <c r="CU79" s="335"/>
      <c r="CV79" s="335"/>
      <c r="CW79" s="335"/>
      <c r="CX79" s="335"/>
      <c r="CY79" s="335"/>
      <c r="CZ79" s="335"/>
      <c r="DA79" s="335"/>
      <c r="DB79" s="335"/>
      <c r="DC79" s="335"/>
      <c r="DD79" s="335"/>
      <c r="DE79" s="335"/>
      <c r="DF79" s="335"/>
      <c r="DG79" s="335"/>
      <c r="DH79" s="335"/>
      <c r="DI79" s="335"/>
      <c r="DJ79" s="335"/>
      <c r="DK79" s="335"/>
      <c r="DL79" s="335"/>
      <c r="DM79" s="335"/>
      <c r="DN79" s="335"/>
      <c r="DO79" s="335"/>
      <c r="DP79" s="335"/>
      <c r="DQ79" s="335"/>
      <c r="DR79" s="335"/>
      <c r="DS79" s="335"/>
      <c r="DT79" s="335"/>
      <c r="DU79" s="335"/>
      <c r="DV79" s="335"/>
      <c r="DW79" s="335"/>
      <c r="DX79" s="335"/>
      <c r="DY79" s="335"/>
      <c r="DZ79" s="335"/>
      <c r="EA79" s="335"/>
      <c r="EB79" s="335"/>
      <c r="EC79" s="335"/>
      <c r="ED79" s="335"/>
      <c r="EE79" s="335"/>
      <c r="EF79" s="335"/>
      <c r="EG79" s="335"/>
      <c r="EH79" s="335"/>
      <c r="EI79" s="335"/>
      <c r="EJ79" s="335"/>
      <c r="EK79" s="335"/>
      <c r="EL79" s="335"/>
      <c r="EM79" s="335"/>
      <c r="EN79" s="335"/>
      <c r="EO79" s="335"/>
      <c r="EP79" s="335"/>
      <c r="EQ79" s="335"/>
      <c r="ER79" s="335"/>
      <c r="ES79" s="335"/>
      <c r="ET79" s="335"/>
      <c r="EU79" s="335"/>
      <c r="EV79" s="335"/>
      <c r="EW79" s="335"/>
      <c r="EX79" s="335"/>
      <c r="EY79" s="335"/>
      <c r="EZ79" s="335"/>
      <c r="FA79" s="335"/>
      <c r="FB79" s="335"/>
      <c r="FC79" s="335"/>
      <c r="FD79" s="335"/>
      <c r="FE79" s="335"/>
      <c r="FF79" s="335"/>
      <c r="FG79" s="335"/>
      <c r="FH79" s="335"/>
      <c r="FI79" s="335"/>
      <c r="FJ79" s="335"/>
      <c r="FK79" s="335"/>
      <c r="FL79" s="335"/>
      <c r="FM79" s="335"/>
      <c r="FN79" s="335"/>
      <c r="FO79" s="335"/>
      <c r="FP79" s="335"/>
      <c r="FQ79" s="335"/>
      <c r="FR79" s="335"/>
      <c r="FS79" s="335"/>
      <c r="FT79" s="335"/>
      <c r="FU79" s="335"/>
      <c r="FV79" s="335"/>
      <c r="FW79" s="335"/>
      <c r="FX79" s="335"/>
      <c r="FY79" s="335"/>
      <c r="FZ79" s="335"/>
      <c r="GA79" s="335"/>
      <c r="GB79" s="335"/>
      <c r="GC79" s="335"/>
      <c r="GD79" s="335"/>
      <c r="GE79" s="335"/>
      <c r="GF79" s="335"/>
      <c r="GG79" s="335"/>
      <c r="GH79" s="335"/>
      <c r="GI79" s="335"/>
      <c r="GJ79" s="335"/>
      <c r="GK79" s="335"/>
      <c r="GL79" s="335"/>
      <c r="GM79" s="335"/>
      <c r="GN79" s="335"/>
      <c r="GO79" s="335"/>
      <c r="GP79" s="335"/>
      <c r="GQ79" s="335"/>
      <c r="GR79" s="335"/>
      <c r="GS79" s="335"/>
      <c r="GT79" s="335"/>
      <c r="GU79" s="335"/>
      <c r="GV79" s="335"/>
      <c r="GW79" s="335"/>
      <c r="GX79" s="335"/>
      <c r="GY79" s="335"/>
      <c r="GZ79" s="335"/>
      <c r="HA79" s="335"/>
      <c r="HB79" s="335"/>
      <c r="HC79" s="335"/>
      <c r="HD79" s="335"/>
      <c r="HE79" s="335"/>
      <c r="HF79" s="335"/>
      <c r="HG79" s="335"/>
      <c r="HH79" s="335"/>
      <c r="HI79" s="335"/>
      <c r="HJ79" s="335"/>
      <c r="HK79" s="335"/>
      <c r="HL79" s="335"/>
      <c r="HM79" s="335"/>
      <c r="HN79" s="335"/>
      <c r="HO79" s="335"/>
      <c r="HP79" s="335"/>
      <c r="HQ79" s="335"/>
      <c r="HR79" s="335"/>
      <c r="HS79" s="335"/>
      <c r="HT79" s="335"/>
      <c r="HU79" s="335"/>
      <c r="HV79" s="335"/>
      <c r="HW79" s="335"/>
      <c r="HX79" s="335"/>
      <c r="HY79" s="335"/>
      <c r="HZ79" s="335"/>
      <c r="IA79" s="335"/>
      <c r="IB79" s="335"/>
      <c r="IC79" s="335"/>
      <c r="ID79" s="335"/>
      <c r="IE79" s="335"/>
      <c r="IF79" s="335"/>
      <c r="IG79" s="335"/>
      <c r="IH79" s="335"/>
      <c r="II79" s="335"/>
      <c r="IJ79" s="335"/>
      <c r="IK79" s="335"/>
      <c r="IL79" s="335"/>
      <c r="IM79" s="335"/>
      <c r="IN79" s="335"/>
      <c r="IO79" s="335"/>
      <c r="IP79" s="335"/>
    </row>
    <row r="80" spans="1:250" s="340" customFormat="1">
      <c r="A80" s="352" t="s">
        <v>5</v>
      </c>
      <c r="B80" s="51"/>
      <c r="C80" s="41"/>
      <c r="D80" s="334"/>
      <c r="E80" s="266"/>
      <c r="F80" s="267"/>
      <c r="G80" s="268"/>
      <c r="H80" s="325"/>
      <c r="I80" s="267"/>
      <c r="J80" s="109"/>
      <c r="K80" s="325"/>
      <c r="L80" s="267"/>
      <c r="M80" s="109"/>
      <c r="N80" s="249"/>
      <c r="O80" s="250"/>
      <c r="P80" s="269"/>
      <c r="Y80" s="359"/>
      <c r="Z80" s="353"/>
      <c r="AA80" s="354"/>
      <c r="AB80" s="86"/>
      <c r="AC80" s="86"/>
      <c r="AD80" s="87"/>
      <c r="AE80" s="87"/>
      <c r="AF80" s="87"/>
      <c r="AG80" s="128"/>
      <c r="AH80" s="335"/>
      <c r="AI80" s="323" t="s">
        <v>10</v>
      </c>
      <c r="AJ80" s="143">
        <f>AE$56</f>
        <v>0</v>
      </c>
      <c r="AK80" s="276">
        <f>AG$56</f>
        <v>0</v>
      </c>
      <c r="AL80" s="12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5"/>
      <c r="BT80" s="335"/>
      <c r="BU80" s="335"/>
      <c r="BV80" s="335"/>
      <c r="BW80" s="335"/>
      <c r="BX80" s="335"/>
      <c r="BY80" s="335"/>
      <c r="BZ80" s="335"/>
      <c r="CA80" s="335"/>
      <c r="CB80" s="335"/>
      <c r="CC80" s="335"/>
      <c r="CD80" s="335"/>
      <c r="CE80" s="335"/>
      <c r="CF80" s="335"/>
      <c r="CG80" s="335"/>
      <c r="CH80" s="335"/>
      <c r="CI80" s="335"/>
      <c r="CJ80" s="335"/>
      <c r="CK80" s="335"/>
      <c r="CL80" s="335"/>
      <c r="CM80" s="335"/>
      <c r="CN80" s="335"/>
      <c r="CO80" s="335"/>
      <c r="CP80" s="335"/>
      <c r="CQ80" s="335"/>
      <c r="CR80" s="335"/>
      <c r="CS80" s="335"/>
      <c r="CT80" s="335"/>
      <c r="CU80" s="335"/>
      <c r="CV80" s="335"/>
      <c r="CW80" s="335"/>
      <c r="CX80" s="335"/>
      <c r="CY80" s="335"/>
      <c r="CZ80" s="335"/>
      <c r="DA80" s="335"/>
      <c r="DB80" s="335"/>
      <c r="DC80" s="335"/>
      <c r="DD80" s="335"/>
      <c r="DE80" s="335"/>
      <c r="DF80" s="335"/>
      <c r="DG80" s="335"/>
      <c r="DH80" s="335"/>
      <c r="DI80" s="335"/>
      <c r="DJ80" s="335"/>
      <c r="DK80" s="335"/>
      <c r="DL80" s="335"/>
      <c r="DM80" s="335"/>
      <c r="DN80" s="335"/>
      <c r="DO80" s="335"/>
      <c r="DP80" s="335"/>
      <c r="DQ80" s="335"/>
      <c r="DR80" s="335"/>
      <c r="DS80" s="335"/>
      <c r="DT80" s="335"/>
      <c r="DU80" s="335"/>
      <c r="DV80" s="335"/>
      <c r="DW80" s="335"/>
      <c r="DX80" s="335"/>
      <c r="DY80" s="335"/>
      <c r="DZ80" s="335"/>
      <c r="EA80" s="335"/>
      <c r="EB80" s="335"/>
      <c r="EC80" s="335"/>
      <c r="ED80" s="335"/>
      <c r="EE80" s="335"/>
      <c r="EF80" s="335"/>
      <c r="EG80" s="335"/>
      <c r="EH80" s="335"/>
      <c r="EI80" s="335"/>
      <c r="EJ80" s="335"/>
      <c r="EK80" s="335"/>
      <c r="EL80" s="335"/>
      <c r="EM80" s="335"/>
      <c r="EN80" s="335"/>
      <c r="EO80" s="335"/>
      <c r="EP80" s="335"/>
      <c r="EQ80" s="335"/>
      <c r="ER80" s="335"/>
      <c r="ES80" s="335"/>
      <c r="ET80" s="335"/>
      <c r="EU80" s="335"/>
      <c r="EV80" s="335"/>
      <c r="EW80" s="335"/>
      <c r="EX80" s="335"/>
      <c r="EY80" s="335"/>
      <c r="EZ80" s="335"/>
      <c r="FA80" s="335"/>
      <c r="FB80" s="335"/>
      <c r="FC80" s="335"/>
      <c r="FD80" s="335"/>
      <c r="FE80" s="335"/>
      <c r="FF80" s="335"/>
      <c r="FG80" s="335"/>
      <c r="FH80" s="335"/>
      <c r="FI80" s="335"/>
      <c r="FJ80" s="335"/>
      <c r="FK80" s="335"/>
      <c r="FL80" s="335"/>
      <c r="FM80" s="335"/>
      <c r="FN80" s="335"/>
      <c r="FO80" s="335"/>
      <c r="FP80" s="335"/>
      <c r="FQ80" s="335"/>
      <c r="FR80" s="335"/>
      <c r="FS80" s="335"/>
      <c r="FT80" s="335"/>
      <c r="FU80" s="335"/>
      <c r="FV80" s="335"/>
      <c r="FW80" s="335"/>
      <c r="FX80" s="335"/>
      <c r="FY80" s="335"/>
      <c r="FZ80" s="335"/>
      <c r="GA80" s="335"/>
      <c r="GB80" s="335"/>
      <c r="GC80" s="335"/>
      <c r="GD80" s="335"/>
      <c r="GE80" s="335"/>
      <c r="GF80" s="335"/>
      <c r="GG80" s="335"/>
      <c r="GH80" s="335"/>
      <c r="GI80" s="335"/>
      <c r="GJ80" s="335"/>
      <c r="GK80" s="335"/>
      <c r="GL80" s="335"/>
      <c r="GM80" s="335"/>
      <c r="GN80" s="335"/>
      <c r="GO80" s="335"/>
      <c r="GP80" s="335"/>
      <c r="GQ80" s="335"/>
      <c r="GR80" s="335"/>
      <c r="GS80" s="335"/>
      <c r="GT80" s="335"/>
      <c r="GU80" s="335"/>
      <c r="GV80" s="335"/>
      <c r="GW80" s="335"/>
      <c r="GX80" s="335"/>
      <c r="GY80" s="335"/>
      <c r="GZ80" s="335"/>
      <c r="HA80" s="335"/>
      <c r="HB80" s="335"/>
      <c r="HC80" s="335"/>
      <c r="HD80" s="335"/>
      <c r="HE80" s="335"/>
      <c r="HF80" s="335"/>
      <c r="HG80" s="335"/>
      <c r="HH80" s="335"/>
      <c r="HI80" s="335"/>
      <c r="HJ80" s="335"/>
      <c r="HK80" s="335"/>
      <c r="HL80" s="335"/>
      <c r="HM80" s="335"/>
      <c r="HN80" s="335"/>
      <c r="HO80" s="335"/>
      <c r="HP80" s="335"/>
      <c r="HQ80" s="335"/>
      <c r="HR80" s="335"/>
      <c r="HS80" s="335"/>
      <c r="HT80" s="335"/>
      <c r="HU80" s="335"/>
      <c r="HV80" s="335"/>
      <c r="HW80" s="335"/>
      <c r="HX80" s="335"/>
      <c r="HY80" s="335"/>
      <c r="HZ80" s="335"/>
      <c r="IA80" s="335"/>
      <c r="IB80" s="335"/>
      <c r="IC80" s="335"/>
      <c r="ID80" s="335"/>
      <c r="IE80" s="335"/>
      <c r="IF80" s="335"/>
      <c r="IG80" s="335"/>
      <c r="IH80" s="335"/>
      <c r="II80" s="335"/>
      <c r="IJ80" s="335"/>
      <c r="IK80" s="335"/>
      <c r="IL80" s="335"/>
      <c r="IM80" s="335"/>
      <c r="IN80" s="335"/>
      <c r="IO80" s="335"/>
      <c r="IP80" s="335"/>
    </row>
    <row r="81" spans="1:250" s="340" customFormat="1">
      <c r="A81" s="335"/>
      <c r="B81" s="335"/>
      <c r="C81" s="335"/>
      <c r="D81" s="342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X81" s="348"/>
      <c r="Y81" s="335"/>
      <c r="Z81" s="335"/>
      <c r="AA81" s="335"/>
      <c r="AB81" s="335"/>
      <c r="AC81" s="339"/>
      <c r="AD81" s="339"/>
      <c r="AG81" s="341"/>
      <c r="AH81" s="335"/>
      <c r="AI81" s="324"/>
      <c r="AJ81" s="232"/>
      <c r="AK81" s="128"/>
      <c r="AL81" s="87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335"/>
      <c r="BU81" s="335"/>
      <c r="BV81" s="335"/>
      <c r="BW81" s="335"/>
      <c r="BX81" s="335"/>
      <c r="BY81" s="335"/>
      <c r="BZ81" s="335"/>
      <c r="CA81" s="335"/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5"/>
      <c r="CT81" s="335"/>
      <c r="CU81" s="335"/>
      <c r="CV81" s="335"/>
      <c r="CW81" s="335"/>
      <c r="CX81" s="335"/>
      <c r="CY81" s="335"/>
      <c r="CZ81" s="335"/>
      <c r="DA81" s="335"/>
      <c r="DB81" s="335"/>
      <c r="DC81" s="335"/>
      <c r="DD81" s="335"/>
      <c r="DE81" s="335"/>
      <c r="DF81" s="335"/>
      <c r="DG81" s="335"/>
      <c r="DH81" s="335"/>
      <c r="DI81" s="335"/>
      <c r="DJ81" s="335"/>
      <c r="DK81" s="335"/>
      <c r="DL81" s="335"/>
      <c r="DM81" s="335"/>
      <c r="DN81" s="335"/>
      <c r="DO81" s="335"/>
      <c r="DP81" s="335"/>
      <c r="DQ81" s="335"/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5"/>
      <c r="EF81" s="335"/>
      <c r="EG81" s="335"/>
      <c r="EH81" s="335"/>
      <c r="EI81" s="335"/>
      <c r="EJ81" s="335"/>
      <c r="EK81" s="335"/>
      <c r="EL81" s="335"/>
      <c r="EM81" s="335"/>
      <c r="EN81" s="335"/>
      <c r="EO81" s="335"/>
      <c r="EP81" s="335"/>
      <c r="EQ81" s="335"/>
      <c r="ER81" s="335"/>
      <c r="ES81" s="335"/>
      <c r="ET81" s="335"/>
      <c r="EU81" s="335"/>
      <c r="EV81" s="335"/>
      <c r="EW81" s="335"/>
      <c r="EX81" s="335"/>
      <c r="EY81" s="335"/>
      <c r="EZ81" s="335"/>
      <c r="FA81" s="335"/>
      <c r="FB81" s="335"/>
      <c r="FC81" s="335"/>
      <c r="FD81" s="335"/>
      <c r="FE81" s="335"/>
      <c r="FF81" s="335"/>
      <c r="FG81" s="335"/>
      <c r="FH81" s="335"/>
      <c r="FI81" s="335"/>
      <c r="FJ81" s="335"/>
      <c r="FK81" s="335"/>
      <c r="FL81" s="335"/>
      <c r="FM81" s="335"/>
      <c r="FN81" s="335"/>
      <c r="FO81" s="335"/>
      <c r="FP81" s="335"/>
      <c r="FQ81" s="335"/>
      <c r="FR81" s="335"/>
      <c r="FS81" s="335"/>
      <c r="FT81" s="335"/>
      <c r="FU81" s="335"/>
      <c r="FV81" s="335"/>
      <c r="FW81" s="335"/>
      <c r="FX81" s="335"/>
      <c r="FY81" s="335"/>
      <c r="FZ81" s="335"/>
      <c r="GA81" s="335"/>
      <c r="GB81" s="335"/>
      <c r="GC81" s="335"/>
      <c r="GD81" s="335"/>
      <c r="GE81" s="335"/>
      <c r="GF81" s="335"/>
      <c r="GG81" s="335"/>
      <c r="GH81" s="335"/>
      <c r="GI81" s="335"/>
      <c r="GJ81" s="335"/>
      <c r="GK81" s="335"/>
      <c r="GL81" s="335"/>
      <c r="GM81" s="335"/>
      <c r="GN81" s="335"/>
      <c r="GO81" s="335"/>
      <c r="GP81" s="335"/>
      <c r="GQ81" s="335"/>
      <c r="GR81" s="335"/>
      <c r="GS81" s="335"/>
      <c r="GT81" s="335"/>
      <c r="GU81" s="335"/>
      <c r="GV81" s="335"/>
      <c r="GW81" s="335"/>
      <c r="GX81" s="335"/>
      <c r="GY81" s="335"/>
      <c r="GZ81" s="335"/>
      <c r="HA81" s="335"/>
      <c r="HB81" s="335"/>
      <c r="HC81" s="335"/>
      <c r="HD81" s="335"/>
      <c r="HE81" s="335"/>
      <c r="HF81" s="335"/>
      <c r="HG81" s="335"/>
      <c r="HH81" s="335"/>
      <c r="HI81" s="335"/>
      <c r="HJ81" s="335"/>
      <c r="HK81" s="335"/>
      <c r="HL81" s="335"/>
      <c r="HM81" s="335"/>
      <c r="HN81" s="335"/>
      <c r="HO81" s="335"/>
      <c r="HP81" s="335"/>
      <c r="HQ81" s="335"/>
      <c r="HR81" s="335"/>
      <c r="HS81" s="335"/>
      <c r="HT81" s="335"/>
      <c r="HU81" s="335"/>
      <c r="HV81" s="335"/>
      <c r="HW81" s="335"/>
      <c r="HX81" s="335"/>
      <c r="HY81" s="335"/>
      <c r="HZ81" s="335"/>
      <c r="IA81" s="335"/>
      <c r="IB81" s="335"/>
      <c r="IC81" s="335"/>
      <c r="ID81" s="335"/>
      <c r="IE81" s="335"/>
      <c r="IF81" s="335"/>
      <c r="IG81" s="335"/>
      <c r="IH81" s="335"/>
      <c r="II81" s="335"/>
      <c r="IJ81" s="335"/>
      <c r="IK81" s="335"/>
      <c r="IL81" s="335"/>
      <c r="IM81" s="335"/>
      <c r="IN81" s="335"/>
      <c r="IO81" s="335"/>
      <c r="IP81" s="335"/>
    </row>
    <row r="82" spans="1:250" s="340" customFormat="1">
      <c r="A82" s="335"/>
      <c r="B82" s="365">
        <f>B35</f>
        <v>0</v>
      </c>
      <c r="C82" s="335"/>
      <c r="D82" s="342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61"/>
      <c r="Q82" s="348"/>
      <c r="R82" s="370"/>
      <c r="S82" s="348"/>
      <c r="T82" s="370"/>
      <c r="U82" s="379"/>
      <c r="V82" s="379"/>
      <c r="W82" s="348"/>
      <c r="X82" s="370"/>
      <c r="Y82" s="442" t="str">
        <f>$Y$1</f>
        <v>Jul 18-19, 2015</v>
      </c>
      <c r="Z82" s="442"/>
      <c r="AA82" s="442"/>
      <c r="AB82" s="442"/>
      <c r="AC82" s="339"/>
      <c r="AD82" s="339"/>
      <c r="AG82" s="341"/>
      <c r="AI82" s="323" t="s">
        <v>10</v>
      </c>
      <c r="AJ82" s="143" t="e">
        <f>#REF!</f>
        <v>#REF!</v>
      </c>
      <c r="AK82" s="276" t="e">
        <f>#REF!</f>
        <v>#REF!</v>
      </c>
      <c r="AL82" s="103"/>
      <c r="AM82" s="335"/>
    </row>
    <row r="83" spans="1:250" s="340" customFormat="1">
      <c r="A83" s="335"/>
      <c r="B83" s="365"/>
      <c r="C83" s="335"/>
      <c r="D83" s="342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48"/>
      <c r="R83" s="370"/>
      <c r="S83" s="348"/>
      <c r="T83" s="370"/>
      <c r="U83" s="379"/>
      <c r="V83" s="379"/>
      <c r="W83" s="348"/>
      <c r="X83" s="370"/>
      <c r="Y83" s="335"/>
      <c r="Z83" s="335"/>
      <c r="AA83" s="335"/>
      <c r="AB83" s="335"/>
      <c r="AC83" s="339"/>
      <c r="AD83" s="339"/>
      <c r="AG83" s="341"/>
      <c r="AI83" s="324"/>
      <c r="AJ83" s="232"/>
      <c r="AK83" s="128"/>
      <c r="AL83" s="126"/>
      <c r="AM83" s="335"/>
    </row>
    <row r="84" spans="1:250" s="340" customFormat="1">
      <c r="A84" s="335"/>
      <c r="B84" s="343"/>
      <c r="C84" s="343" t="s">
        <v>1</v>
      </c>
      <c r="D84" s="337">
        <v>8</v>
      </c>
      <c r="E84" s="344" t="s">
        <v>2</v>
      </c>
      <c r="F84" s="344"/>
      <c r="G84" s="344"/>
      <c r="H84" s="344" t="s">
        <v>3</v>
      </c>
      <c r="I84" s="344"/>
      <c r="J84" s="344"/>
      <c r="K84" s="344" t="s">
        <v>4</v>
      </c>
      <c r="L84" s="344"/>
      <c r="M84" s="344"/>
      <c r="N84" s="344" t="s">
        <v>5</v>
      </c>
      <c r="O84" s="344"/>
      <c r="P84" s="344"/>
      <c r="Q84" s="356"/>
      <c r="R84" s="356"/>
      <c r="S84" s="356"/>
      <c r="Y84" s="345" t="s">
        <v>6</v>
      </c>
      <c r="Z84" s="342" t="s">
        <v>7</v>
      </c>
      <c r="AA84" s="346" t="s">
        <v>8</v>
      </c>
      <c r="AB84" s="347" t="s">
        <v>9</v>
      </c>
      <c r="AC84" s="86" t="s">
        <v>46</v>
      </c>
      <c r="AD84" s="339"/>
      <c r="AG84" s="341"/>
      <c r="AH84" s="335"/>
      <c r="AI84" s="324"/>
      <c r="AJ84" s="143" t="e">
        <f>#REF!</f>
        <v>#REF!</v>
      </c>
      <c r="AK84" s="276" t="e">
        <f>#REF!</f>
        <v>#REF!</v>
      </c>
      <c r="AL84" s="12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35"/>
      <c r="BK84" s="335"/>
      <c r="BL84" s="335"/>
      <c r="BM84" s="335"/>
      <c r="BN84" s="335"/>
      <c r="BO84" s="335"/>
      <c r="BP84" s="335"/>
      <c r="BQ84" s="335"/>
      <c r="BR84" s="335"/>
      <c r="BS84" s="335"/>
      <c r="BT84" s="335"/>
      <c r="BU84" s="335"/>
      <c r="BV84" s="335"/>
      <c r="BW84" s="335"/>
      <c r="BX84" s="335"/>
      <c r="BY84" s="335"/>
      <c r="BZ84" s="335"/>
      <c r="CA84" s="335"/>
      <c r="CB84" s="335"/>
      <c r="CC84" s="335"/>
      <c r="CD84" s="335"/>
      <c r="CE84" s="335"/>
      <c r="CF84" s="335"/>
      <c r="CG84" s="335"/>
      <c r="CH84" s="335"/>
      <c r="CI84" s="335"/>
      <c r="CJ84" s="335"/>
      <c r="CK84" s="335"/>
      <c r="CL84" s="335"/>
      <c r="CM84" s="335"/>
      <c r="CN84" s="335"/>
      <c r="CO84" s="335"/>
      <c r="CP84" s="335"/>
      <c r="CQ84" s="335"/>
      <c r="CR84" s="335"/>
      <c r="CS84" s="335"/>
      <c r="CT84" s="335"/>
      <c r="CU84" s="335"/>
      <c r="CV84" s="335"/>
      <c r="CW84" s="335"/>
      <c r="CX84" s="335"/>
      <c r="CY84" s="335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5"/>
      <c r="ER84" s="335"/>
      <c r="ES84" s="335"/>
      <c r="ET84" s="335"/>
      <c r="EU84" s="335"/>
      <c r="EV84" s="335"/>
      <c r="EW84" s="335"/>
      <c r="EX84" s="335"/>
      <c r="EY84" s="335"/>
      <c r="EZ84" s="335"/>
      <c r="FA84" s="335"/>
      <c r="FB84" s="335"/>
      <c r="FC84" s="335"/>
      <c r="FD84" s="335"/>
      <c r="FE84" s="335"/>
      <c r="FF84" s="335"/>
      <c r="FG84" s="335"/>
      <c r="FH84" s="335"/>
      <c r="FI84" s="335"/>
      <c r="FJ84" s="335"/>
      <c r="FK84" s="335"/>
      <c r="FL84" s="335"/>
      <c r="FM84" s="335"/>
      <c r="FN84" s="335"/>
      <c r="FO84" s="335"/>
      <c r="FP84" s="335"/>
      <c r="FQ84" s="335"/>
      <c r="FR84" s="335"/>
      <c r="FS84" s="335"/>
      <c r="FT84" s="335"/>
      <c r="FU84" s="335"/>
      <c r="FV84" s="335"/>
      <c r="FW84" s="335"/>
      <c r="FX84" s="335"/>
      <c r="FY84" s="335"/>
      <c r="FZ84" s="335"/>
      <c r="GA84" s="335"/>
      <c r="GB84" s="335"/>
      <c r="GC84" s="335"/>
      <c r="GD84" s="335"/>
      <c r="GE84" s="335"/>
      <c r="GF84" s="335"/>
      <c r="GG84" s="335"/>
      <c r="GH84" s="335"/>
      <c r="GI84" s="335"/>
      <c r="GJ84" s="335"/>
      <c r="GK84" s="335"/>
      <c r="GL84" s="335"/>
      <c r="GM84" s="335"/>
      <c r="GN84" s="335"/>
      <c r="GO84" s="335"/>
      <c r="GP84" s="335"/>
      <c r="GQ84" s="335"/>
      <c r="GR84" s="335"/>
      <c r="GS84" s="335"/>
      <c r="GT84" s="335"/>
      <c r="GU84" s="335"/>
      <c r="GV84" s="335"/>
      <c r="GW84" s="335"/>
      <c r="GX84" s="335"/>
      <c r="GY84" s="335"/>
      <c r="GZ84" s="335"/>
      <c r="HA84" s="335"/>
      <c r="HB84" s="335"/>
      <c r="HC84" s="335"/>
      <c r="HD84" s="335"/>
      <c r="HE84" s="335"/>
      <c r="HF84" s="335"/>
      <c r="HG84" s="335"/>
      <c r="HH84" s="335"/>
      <c r="HI84" s="335"/>
      <c r="HJ84" s="335"/>
      <c r="HK84" s="335"/>
      <c r="HL84" s="335"/>
      <c r="HM84" s="335"/>
      <c r="HN84" s="335"/>
      <c r="HO84" s="335"/>
      <c r="HP84" s="335"/>
      <c r="HQ84" s="335"/>
      <c r="HR84" s="335"/>
      <c r="HS84" s="335"/>
      <c r="HT84" s="335"/>
      <c r="HU84" s="335"/>
      <c r="HV84" s="335"/>
      <c r="HW84" s="335"/>
      <c r="HX84" s="335"/>
      <c r="HY84" s="335"/>
      <c r="HZ84" s="335"/>
      <c r="IA84" s="335"/>
      <c r="IB84" s="335"/>
      <c r="IC84" s="335"/>
      <c r="ID84" s="335"/>
      <c r="IE84" s="335"/>
      <c r="IF84" s="335"/>
      <c r="IG84" s="335"/>
      <c r="IH84" s="335"/>
      <c r="II84" s="335"/>
      <c r="IJ84" s="335"/>
      <c r="IK84" s="335"/>
      <c r="IL84" s="335"/>
      <c r="IM84" s="335"/>
      <c r="IN84" s="335"/>
      <c r="IO84" s="335"/>
      <c r="IP84" s="335"/>
    </row>
    <row r="85" spans="1:250" s="340" customFormat="1">
      <c r="A85" s="335"/>
      <c r="B85" s="14"/>
      <c r="C85" s="15"/>
      <c r="D85" s="16"/>
      <c r="E85" s="236"/>
      <c r="F85" s="237"/>
      <c r="G85" s="237"/>
      <c r="H85" s="68"/>
      <c r="I85" s="238"/>
      <c r="J85" s="239"/>
      <c r="K85" s="68"/>
      <c r="L85" s="238"/>
      <c r="M85" s="239"/>
      <c r="N85" s="68"/>
      <c r="O85" s="238"/>
      <c r="P85" s="240"/>
      <c r="Q85" s="348"/>
      <c r="R85" s="348"/>
      <c r="S85" s="348"/>
      <c r="Y85" s="349"/>
      <c r="Z85" s="350"/>
      <c r="AA85" s="351"/>
      <c r="AB85" s="71"/>
      <c r="AC85" s="71"/>
      <c r="AD85" s="87"/>
      <c r="AE85" s="87"/>
      <c r="AF85" s="87"/>
      <c r="AG85" s="128"/>
      <c r="AH85" s="335"/>
      <c r="AI85" s="324"/>
      <c r="AJ85" s="232"/>
      <c r="AK85" s="128"/>
      <c r="AL85" s="87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335"/>
      <c r="BI85" s="335"/>
      <c r="BJ85" s="335"/>
      <c r="BK85" s="335"/>
      <c r="BL85" s="335"/>
      <c r="BM85" s="335"/>
      <c r="BN85" s="335"/>
      <c r="BO85" s="335"/>
      <c r="BP85" s="335"/>
      <c r="BQ85" s="335"/>
      <c r="BR85" s="335"/>
      <c r="BS85" s="335"/>
      <c r="BT85" s="335"/>
      <c r="BU85" s="335"/>
      <c r="BV85" s="335"/>
      <c r="BW85" s="335"/>
      <c r="BX85" s="335"/>
      <c r="BY85" s="335"/>
      <c r="BZ85" s="335"/>
      <c r="CA85" s="335"/>
      <c r="CB85" s="335"/>
      <c r="CC85" s="335"/>
      <c r="CD85" s="335"/>
      <c r="CE85" s="335"/>
      <c r="CF85" s="335"/>
      <c r="CG85" s="335"/>
      <c r="CH85" s="335"/>
      <c r="CI85" s="335"/>
      <c r="CJ85" s="335"/>
      <c r="CK85" s="335"/>
      <c r="CL85" s="335"/>
      <c r="CM85" s="335"/>
      <c r="CN85" s="335"/>
      <c r="CO85" s="335"/>
      <c r="CP85" s="335"/>
      <c r="CQ85" s="335"/>
      <c r="CR85" s="335"/>
      <c r="CS85" s="335"/>
      <c r="CT85" s="335"/>
      <c r="CU85" s="335"/>
      <c r="CV85" s="335"/>
      <c r="CW85" s="335"/>
      <c r="CX85" s="335"/>
      <c r="CY85" s="335"/>
      <c r="CZ85" s="335"/>
      <c r="DA85" s="335"/>
      <c r="DB85" s="335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35"/>
      <c r="DN85" s="335"/>
      <c r="DO85" s="335"/>
      <c r="DP85" s="335"/>
      <c r="DQ85" s="335"/>
      <c r="DR85" s="335"/>
      <c r="DS85" s="335"/>
      <c r="DT85" s="335"/>
      <c r="DU85" s="335"/>
      <c r="DV85" s="335"/>
      <c r="DW85" s="335"/>
      <c r="DX85" s="335"/>
      <c r="DY85" s="335"/>
      <c r="DZ85" s="335"/>
      <c r="EA85" s="335"/>
      <c r="EB85" s="335"/>
      <c r="EC85" s="335"/>
      <c r="ED85" s="335"/>
      <c r="EE85" s="335"/>
      <c r="EF85" s="335"/>
      <c r="EG85" s="335"/>
      <c r="EH85" s="335"/>
      <c r="EI85" s="335"/>
      <c r="EJ85" s="335"/>
      <c r="EK85" s="335"/>
      <c r="EL85" s="335"/>
      <c r="EM85" s="335"/>
      <c r="EN85" s="335"/>
      <c r="EO85" s="335"/>
      <c r="EP85" s="335"/>
      <c r="EQ85" s="335"/>
      <c r="ER85" s="335"/>
      <c r="ES85" s="335"/>
      <c r="ET85" s="335"/>
      <c r="EU85" s="335"/>
      <c r="EV85" s="335"/>
      <c r="EW85" s="335"/>
      <c r="EX85" s="335"/>
      <c r="EY85" s="335"/>
      <c r="EZ85" s="335"/>
      <c r="FA85" s="335"/>
      <c r="FB85" s="335"/>
      <c r="FC85" s="335"/>
      <c r="FD85" s="335"/>
      <c r="FE85" s="335"/>
      <c r="FF85" s="335"/>
      <c r="FG85" s="335"/>
      <c r="FH85" s="335"/>
      <c r="FI85" s="335"/>
      <c r="FJ85" s="335"/>
      <c r="FK85" s="335"/>
      <c r="FL85" s="335"/>
      <c r="FM85" s="335"/>
      <c r="FN85" s="335"/>
      <c r="FO85" s="335"/>
      <c r="FP85" s="335"/>
      <c r="FQ85" s="335"/>
      <c r="FR85" s="335"/>
      <c r="FS85" s="335"/>
      <c r="FT85" s="335"/>
      <c r="FU85" s="335"/>
      <c r="FV85" s="335"/>
      <c r="FW85" s="335"/>
      <c r="FX85" s="335"/>
      <c r="FY85" s="335"/>
      <c r="FZ85" s="335"/>
      <c r="GA85" s="335"/>
      <c r="GB85" s="335"/>
      <c r="GC85" s="335"/>
      <c r="GD85" s="335"/>
      <c r="GE85" s="335"/>
      <c r="GF85" s="335"/>
      <c r="GG85" s="335"/>
      <c r="GH85" s="335"/>
      <c r="GI85" s="335"/>
      <c r="GJ85" s="335"/>
      <c r="GK85" s="335"/>
      <c r="GL85" s="335"/>
      <c r="GM85" s="335"/>
      <c r="GN85" s="335"/>
      <c r="GO85" s="335"/>
      <c r="GP85" s="335"/>
      <c r="GQ85" s="335"/>
      <c r="GR85" s="335"/>
      <c r="GS85" s="335"/>
      <c r="GT85" s="335"/>
      <c r="GU85" s="335"/>
      <c r="GV85" s="335"/>
      <c r="GW85" s="335"/>
      <c r="GX85" s="335"/>
      <c r="GY85" s="335"/>
      <c r="GZ85" s="335"/>
      <c r="HA85" s="335"/>
      <c r="HB85" s="335"/>
      <c r="HC85" s="335"/>
      <c r="HD85" s="335"/>
      <c r="HE85" s="335"/>
      <c r="HF85" s="335"/>
      <c r="HG85" s="335"/>
      <c r="HH85" s="335"/>
      <c r="HI85" s="335"/>
      <c r="HJ85" s="335"/>
      <c r="HK85" s="335"/>
      <c r="HL85" s="335"/>
      <c r="HM85" s="335"/>
      <c r="HN85" s="335"/>
      <c r="HO85" s="335"/>
      <c r="HP85" s="335"/>
      <c r="HQ85" s="335"/>
      <c r="HR85" s="335"/>
      <c r="HS85" s="335"/>
      <c r="HT85" s="335"/>
      <c r="HU85" s="335"/>
      <c r="HV85" s="335"/>
      <c r="HW85" s="335"/>
      <c r="HX85" s="335"/>
      <c r="HY85" s="335"/>
      <c r="HZ85" s="335"/>
      <c r="IA85" s="335"/>
      <c r="IB85" s="335"/>
      <c r="IC85" s="335"/>
      <c r="ID85" s="335"/>
      <c r="IE85" s="335"/>
      <c r="IF85" s="335"/>
      <c r="IG85" s="335"/>
      <c r="IH85" s="335"/>
      <c r="II85" s="335"/>
      <c r="IJ85" s="335"/>
      <c r="IK85" s="335"/>
      <c r="IL85" s="335"/>
      <c r="IM85" s="335"/>
      <c r="IN85" s="335"/>
      <c r="IO85" s="335"/>
      <c r="IP85" s="335"/>
    </row>
    <row r="86" spans="1:250" s="340" customFormat="1">
      <c r="A86" s="352" t="s">
        <v>2</v>
      </c>
      <c r="B86" s="31"/>
      <c r="C86" s="32"/>
      <c r="D86" s="33"/>
      <c r="E86" s="249"/>
      <c r="F86" s="250"/>
      <c r="G86" s="250"/>
      <c r="H86" s="251"/>
      <c r="I86" s="252"/>
      <c r="J86" s="252"/>
      <c r="K86" s="251"/>
      <c r="L86" s="252"/>
      <c r="M86" s="252"/>
      <c r="N86" s="251"/>
      <c r="O86" s="252"/>
      <c r="P86" s="253"/>
      <c r="Y86" s="347"/>
      <c r="Z86" s="353"/>
      <c r="AA86" s="354"/>
      <c r="AB86" s="86"/>
      <c r="AC86" s="86"/>
      <c r="AD86" s="87"/>
      <c r="AE86" s="87"/>
      <c r="AF86" s="87"/>
      <c r="AG86" s="128"/>
      <c r="AH86" s="335"/>
      <c r="AI86" s="324"/>
      <c r="AJ86" s="143">
        <f>AE$67</f>
        <v>0</v>
      </c>
      <c r="AK86" s="276">
        <f>AG$67</f>
        <v>0</v>
      </c>
      <c r="AL86" s="103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5"/>
      <c r="BI86" s="335"/>
      <c r="BJ86" s="335"/>
      <c r="BK86" s="335"/>
      <c r="BL86" s="335"/>
      <c r="BM86" s="335"/>
      <c r="BN86" s="335"/>
      <c r="BO86" s="335"/>
      <c r="BP86" s="335"/>
      <c r="BQ86" s="335"/>
      <c r="BR86" s="335"/>
      <c r="BS86" s="335"/>
      <c r="BT86" s="335"/>
      <c r="BU86" s="335"/>
      <c r="BV86" s="335"/>
      <c r="BW86" s="335"/>
      <c r="BX86" s="335"/>
      <c r="BY86" s="335"/>
      <c r="BZ86" s="335"/>
      <c r="CA86" s="335"/>
      <c r="CB86" s="335"/>
      <c r="CC86" s="335"/>
      <c r="CD86" s="335"/>
      <c r="CE86" s="335"/>
      <c r="CF86" s="335"/>
      <c r="CG86" s="335"/>
      <c r="CH86" s="335"/>
      <c r="CI86" s="335"/>
      <c r="CJ86" s="335"/>
      <c r="CK86" s="335"/>
      <c r="CL86" s="335"/>
      <c r="CM86" s="335"/>
      <c r="CN86" s="335"/>
      <c r="CO86" s="335"/>
      <c r="CP86" s="335"/>
      <c r="CQ86" s="335"/>
      <c r="CR86" s="335"/>
      <c r="CS86" s="335"/>
      <c r="CT86" s="335"/>
      <c r="CU86" s="335"/>
      <c r="CV86" s="335"/>
      <c r="CW86" s="335"/>
      <c r="CX86" s="335"/>
      <c r="CY86" s="335"/>
      <c r="CZ86" s="335"/>
      <c r="DA86" s="335"/>
      <c r="DB86" s="335"/>
      <c r="DC86" s="335"/>
      <c r="DD86" s="335"/>
      <c r="DE86" s="335"/>
      <c r="DF86" s="335"/>
      <c r="DG86" s="335"/>
      <c r="DH86" s="335"/>
      <c r="DI86" s="335"/>
      <c r="DJ86" s="335"/>
      <c r="DK86" s="335"/>
      <c r="DL86" s="335"/>
      <c r="DM86" s="335"/>
      <c r="DN86" s="335"/>
      <c r="DO86" s="335"/>
      <c r="DP86" s="335"/>
      <c r="DQ86" s="335"/>
      <c r="DR86" s="335"/>
      <c r="DS86" s="335"/>
      <c r="DT86" s="335"/>
      <c r="DU86" s="335"/>
      <c r="DV86" s="335"/>
      <c r="DW86" s="335"/>
      <c r="DX86" s="335"/>
      <c r="DY86" s="335"/>
      <c r="DZ86" s="335"/>
      <c r="EA86" s="335"/>
      <c r="EB86" s="335"/>
      <c r="EC86" s="335"/>
      <c r="ED86" s="335"/>
      <c r="EE86" s="335"/>
      <c r="EF86" s="335"/>
      <c r="EG86" s="335"/>
      <c r="EH86" s="335"/>
      <c r="EI86" s="335"/>
      <c r="EJ86" s="335"/>
      <c r="EK86" s="335"/>
      <c r="EL86" s="335"/>
      <c r="EM86" s="335"/>
      <c r="EN86" s="335"/>
      <c r="EO86" s="335"/>
      <c r="EP86" s="335"/>
      <c r="EQ86" s="335"/>
      <c r="ER86" s="335"/>
      <c r="ES86" s="335"/>
      <c r="ET86" s="335"/>
      <c r="EU86" s="335"/>
      <c r="EV86" s="335"/>
      <c r="EW86" s="335"/>
      <c r="EX86" s="335"/>
      <c r="EY86" s="335"/>
      <c r="EZ86" s="335"/>
      <c r="FA86" s="335"/>
      <c r="FB86" s="335"/>
      <c r="FC86" s="335"/>
      <c r="FD86" s="335"/>
      <c r="FE86" s="335"/>
      <c r="FF86" s="335"/>
      <c r="FG86" s="335"/>
      <c r="FH86" s="335"/>
      <c r="FI86" s="335"/>
      <c r="FJ86" s="335"/>
      <c r="FK86" s="335"/>
      <c r="FL86" s="335"/>
      <c r="FM86" s="335"/>
      <c r="FN86" s="335"/>
      <c r="FO86" s="335"/>
      <c r="FP86" s="335"/>
      <c r="FQ86" s="335"/>
      <c r="FR86" s="335"/>
      <c r="FS86" s="335"/>
      <c r="FT86" s="335"/>
      <c r="FU86" s="335"/>
      <c r="FV86" s="335"/>
      <c r="FW86" s="335"/>
      <c r="FX86" s="335"/>
      <c r="FY86" s="335"/>
      <c r="FZ86" s="335"/>
      <c r="GA86" s="335"/>
      <c r="GB86" s="335"/>
      <c r="GC86" s="335"/>
      <c r="GD86" s="335"/>
      <c r="GE86" s="335"/>
      <c r="GF86" s="335"/>
      <c r="GG86" s="335"/>
      <c r="GH86" s="335"/>
      <c r="GI86" s="335"/>
      <c r="GJ86" s="335"/>
      <c r="GK86" s="335"/>
      <c r="GL86" s="335"/>
      <c r="GM86" s="335"/>
      <c r="GN86" s="335"/>
      <c r="GO86" s="335"/>
      <c r="GP86" s="335"/>
      <c r="GQ86" s="335"/>
      <c r="GR86" s="335"/>
      <c r="GS86" s="335"/>
      <c r="GT86" s="335"/>
      <c r="GU86" s="335"/>
      <c r="GV86" s="335"/>
      <c r="GW86" s="335"/>
      <c r="GX86" s="335"/>
      <c r="GY86" s="335"/>
      <c r="GZ86" s="335"/>
      <c r="HA86" s="335"/>
      <c r="HB86" s="335"/>
      <c r="HC86" s="335"/>
      <c r="HD86" s="335"/>
      <c r="HE86" s="335"/>
      <c r="HF86" s="335"/>
      <c r="HG86" s="335"/>
      <c r="HH86" s="335"/>
      <c r="HI86" s="335"/>
      <c r="HJ86" s="335"/>
      <c r="HK86" s="335"/>
      <c r="HL86" s="335"/>
      <c r="HM86" s="335"/>
      <c r="HN86" s="335"/>
      <c r="HO86" s="335"/>
      <c r="HP86" s="335"/>
      <c r="HQ86" s="335"/>
      <c r="HR86" s="335"/>
      <c r="HS86" s="335"/>
      <c r="HT86" s="335"/>
      <c r="HU86" s="335"/>
      <c r="HV86" s="335"/>
      <c r="HW86" s="335"/>
      <c r="HX86" s="335"/>
      <c r="HY86" s="335"/>
      <c r="HZ86" s="335"/>
      <c r="IA86" s="335"/>
      <c r="IB86" s="335"/>
      <c r="IC86" s="335"/>
      <c r="ID86" s="335"/>
      <c r="IE86" s="335"/>
      <c r="IF86" s="335"/>
      <c r="IG86" s="335"/>
      <c r="IH86" s="335"/>
      <c r="II86" s="335"/>
      <c r="IJ86" s="335"/>
      <c r="IK86" s="335"/>
      <c r="IL86" s="335"/>
      <c r="IM86" s="335"/>
      <c r="IN86" s="335"/>
      <c r="IO86" s="335"/>
      <c r="IP86" s="335"/>
    </row>
    <row r="87" spans="1:250" s="340" customFormat="1">
      <c r="A87" s="355"/>
      <c r="B87" s="332"/>
      <c r="C87" s="333"/>
      <c r="D87" s="16"/>
      <c r="E87" s="68"/>
      <c r="F87" s="238"/>
      <c r="G87" s="258"/>
      <c r="H87" s="236"/>
      <c r="I87" s="237"/>
      <c r="J87" s="237"/>
      <c r="K87" s="68"/>
      <c r="L87" s="238"/>
      <c r="M87" s="239"/>
      <c r="N87" s="68"/>
      <c r="O87" s="238"/>
      <c r="P87" s="240"/>
      <c r="Q87" s="356"/>
      <c r="R87" s="356"/>
      <c r="S87" s="356"/>
      <c r="Y87" s="349"/>
      <c r="Z87" s="350"/>
      <c r="AA87" s="351"/>
      <c r="AB87" s="77"/>
      <c r="AC87" s="77"/>
      <c r="AD87" s="87"/>
      <c r="AE87" s="87"/>
      <c r="AF87" s="87"/>
      <c r="AG87" s="128"/>
      <c r="AH87" s="335"/>
      <c r="AI87" s="324"/>
      <c r="AJ87" s="232"/>
      <c r="AK87" s="128"/>
      <c r="AL87" s="126"/>
      <c r="AM87" s="335"/>
      <c r="AN87" s="335"/>
      <c r="AO87" s="335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5"/>
      <c r="BT87" s="335"/>
      <c r="BU87" s="335"/>
      <c r="BV87" s="335"/>
      <c r="BW87" s="335"/>
      <c r="BX87" s="335"/>
      <c r="BY87" s="335"/>
      <c r="BZ87" s="335"/>
      <c r="CA87" s="335"/>
      <c r="CB87" s="335"/>
      <c r="CC87" s="335"/>
      <c r="CD87" s="335"/>
      <c r="CE87" s="335"/>
      <c r="CF87" s="335"/>
      <c r="CG87" s="335"/>
      <c r="CH87" s="335"/>
      <c r="CI87" s="335"/>
      <c r="CJ87" s="335"/>
      <c r="CK87" s="335"/>
      <c r="CL87" s="335"/>
      <c r="CM87" s="335"/>
      <c r="CN87" s="335"/>
      <c r="CO87" s="335"/>
      <c r="CP87" s="335"/>
      <c r="CQ87" s="335"/>
      <c r="CR87" s="335"/>
      <c r="CS87" s="335"/>
      <c r="CT87" s="335"/>
      <c r="CU87" s="335"/>
      <c r="CV87" s="335"/>
      <c r="CW87" s="335"/>
      <c r="CX87" s="335"/>
      <c r="CY87" s="335"/>
      <c r="CZ87" s="335"/>
      <c r="DA87" s="335"/>
      <c r="DB87" s="335"/>
      <c r="DC87" s="335"/>
      <c r="DD87" s="335"/>
      <c r="DE87" s="335"/>
      <c r="DF87" s="335"/>
      <c r="DG87" s="335"/>
      <c r="DH87" s="335"/>
      <c r="DI87" s="335"/>
      <c r="DJ87" s="335"/>
      <c r="DK87" s="335"/>
      <c r="DL87" s="335"/>
      <c r="DM87" s="335"/>
      <c r="DN87" s="335"/>
      <c r="DO87" s="335"/>
      <c r="DP87" s="335"/>
      <c r="DQ87" s="335"/>
      <c r="DR87" s="335"/>
      <c r="DS87" s="335"/>
      <c r="DT87" s="335"/>
      <c r="DU87" s="335"/>
      <c r="DV87" s="335"/>
      <c r="DW87" s="335"/>
      <c r="DX87" s="335"/>
      <c r="DY87" s="335"/>
      <c r="DZ87" s="335"/>
      <c r="EA87" s="335"/>
      <c r="EB87" s="335"/>
      <c r="EC87" s="335"/>
      <c r="ED87" s="335"/>
      <c r="EE87" s="335"/>
      <c r="EF87" s="335"/>
      <c r="EG87" s="335"/>
      <c r="EH87" s="335"/>
      <c r="EI87" s="335"/>
      <c r="EJ87" s="335"/>
      <c r="EK87" s="335"/>
      <c r="EL87" s="335"/>
      <c r="EM87" s="335"/>
      <c r="EN87" s="335"/>
      <c r="EO87" s="335"/>
      <c r="EP87" s="335"/>
      <c r="EQ87" s="335"/>
      <c r="ER87" s="335"/>
      <c r="ES87" s="335"/>
      <c r="ET87" s="335"/>
      <c r="EU87" s="335"/>
      <c r="EV87" s="335"/>
      <c r="EW87" s="335"/>
      <c r="EX87" s="335"/>
      <c r="EY87" s="335"/>
      <c r="EZ87" s="335"/>
      <c r="FA87" s="335"/>
      <c r="FB87" s="335"/>
      <c r="FC87" s="335"/>
      <c r="FD87" s="335"/>
      <c r="FE87" s="335"/>
      <c r="FF87" s="335"/>
      <c r="FG87" s="335"/>
      <c r="FH87" s="335"/>
      <c r="FI87" s="335"/>
      <c r="FJ87" s="335"/>
      <c r="FK87" s="335"/>
      <c r="FL87" s="335"/>
      <c r="FM87" s="335"/>
      <c r="FN87" s="335"/>
      <c r="FO87" s="335"/>
      <c r="FP87" s="335"/>
      <c r="FQ87" s="335"/>
      <c r="FR87" s="335"/>
      <c r="FS87" s="335"/>
      <c r="FT87" s="335"/>
      <c r="FU87" s="335"/>
      <c r="FV87" s="335"/>
      <c r="FW87" s="335"/>
      <c r="FX87" s="335"/>
      <c r="FY87" s="335"/>
      <c r="FZ87" s="335"/>
      <c r="GA87" s="335"/>
      <c r="GB87" s="335"/>
      <c r="GC87" s="335"/>
      <c r="GD87" s="335"/>
      <c r="GE87" s="335"/>
      <c r="GF87" s="335"/>
      <c r="GG87" s="335"/>
      <c r="GH87" s="335"/>
      <c r="GI87" s="335"/>
      <c r="GJ87" s="335"/>
      <c r="GK87" s="335"/>
      <c r="GL87" s="335"/>
      <c r="GM87" s="335"/>
      <c r="GN87" s="335"/>
      <c r="GO87" s="335"/>
      <c r="GP87" s="335"/>
      <c r="GQ87" s="335"/>
      <c r="GR87" s="335"/>
      <c r="GS87" s="335"/>
      <c r="GT87" s="335"/>
      <c r="GU87" s="335"/>
      <c r="GV87" s="335"/>
      <c r="GW87" s="335"/>
      <c r="GX87" s="335"/>
      <c r="GY87" s="335"/>
      <c r="GZ87" s="335"/>
      <c r="HA87" s="335"/>
      <c r="HB87" s="335"/>
      <c r="HC87" s="335"/>
      <c r="HD87" s="335"/>
      <c r="HE87" s="335"/>
      <c r="HF87" s="335"/>
      <c r="HG87" s="335"/>
      <c r="HH87" s="335"/>
      <c r="HI87" s="335"/>
      <c r="HJ87" s="335"/>
      <c r="HK87" s="335"/>
      <c r="HL87" s="335"/>
      <c r="HM87" s="335"/>
      <c r="HN87" s="335"/>
      <c r="HO87" s="335"/>
      <c r="HP87" s="335"/>
      <c r="HQ87" s="335"/>
      <c r="HR87" s="335"/>
      <c r="HS87" s="335"/>
      <c r="HT87" s="335"/>
      <c r="HU87" s="335"/>
      <c r="HV87" s="335"/>
      <c r="HW87" s="335"/>
      <c r="HX87" s="335"/>
      <c r="HY87" s="335"/>
      <c r="HZ87" s="335"/>
      <c r="IA87" s="335"/>
      <c r="IB87" s="335"/>
      <c r="IC87" s="335"/>
      <c r="ID87" s="335"/>
      <c r="IE87" s="335"/>
      <c r="IF87" s="335"/>
      <c r="IG87" s="335"/>
      <c r="IH87" s="335"/>
      <c r="II87" s="335"/>
      <c r="IJ87" s="335"/>
      <c r="IK87" s="335"/>
      <c r="IL87" s="335"/>
      <c r="IM87" s="335"/>
      <c r="IN87" s="335"/>
      <c r="IO87" s="335"/>
      <c r="IP87" s="335"/>
    </row>
    <row r="88" spans="1:250" s="340" customFormat="1">
      <c r="A88" s="352" t="s">
        <v>3</v>
      </c>
      <c r="B88" s="51"/>
      <c r="C88" s="41"/>
      <c r="D88" s="334"/>
      <c r="E88" s="72"/>
      <c r="F88" s="260"/>
      <c r="G88" s="243"/>
      <c r="H88" s="249"/>
      <c r="I88" s="250"/>
      <c r="J88" s="250"/>
      <c r="K88" s="251"/>
      <c r="L88" s="252"/>
      <c r="M88" s="252"/>
      <c r="N88" s="251"/>
      <c r="O88" s="252"/>
      <c r="P88" s="253"/>
      <c r="Q88" s="348"/>
      <c r="R88" s="348"/>
      <c r="S88" s="348"/>
      <c r="Y88" s="347"/>
      <c r="Z88" s="353"/>
      <c r="AA88" s="354"/>
      <c r="AB88" s="86"/>
      <c r="AC88" s="86"/>
      <c r="AD88" s="87"/>
      <c r="AE88" s="87"/>
      <c r="AF88" s="87"/>
      <c r="AG88" s="128"/>
      <c r="AH88" s="335"/>
      <c r="AI88" s="324"/>
      <c r="AJ88" s="143" t="e">
        <f>#REF!</f>
        <v>#REF!</v>
      </c>
      <c r="AK88" s="276" t="e">
        <f>#REF!</f>
        <v>#REF!</v>
      </c>
      <c r="AL88" s="125"/>
      <c r="AM88" s="335"/>
      <c r="AN88" s="335"/>
      <c r="AO88" s="335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/>
      <c r="BL88" s="335"/>
      <c r="BM88" s="335"/>
      <c r="BN88" s="335"/>
      <c r="BO88" s="335"/>
      <c r="BP88" s="335"/>
      <c r="BQ88" s="335"/>
      <c r="BR88" s="335"/>
      <c r="BS88" s="335"/>
      <c r="BT88" s="335"/>
      <c r="BU88" s="335"/>
      <c r="BV88" s="335"/>
      <c r="BW88" s="335"/>
      <c r="BX88" s="335"/>
      <c r="BY88" s="335"/>
      <c r="BZ88" s="335"/>
      <c r="CA88" s="335"/>
      <c r="CB88" s="335"/>
      <c r="CC88" s="335"/>
      <c r="CD88" s="335"/>
      <c r="CE88" s="335"/>
      <c r="CF88" s="335"/>
      <c r="CG88" s="335"/>
      <c r="CH88" s="335"/>
      <c r="CI88" s="335"/>
      <c r="CJ88" s="335"/>
      <c r="CK88" s="335"/>
      <c r="CL88" s="335"/>
      <c r="CM88" s="335"/>
      <c r="CN88" s="335"/>
      <c r="CO88" s="335"/>
      <c r="CP88" s="335"/>
      <c r="CQ88" s="335"/>
      <c r="CR88" s="335"/>
      <c r="CS88" s="335"/>
      <c r="CT88" s="335"/>
      <c r="CU88" s="335"/>
      <c r="CV88" s="335"/>
      <c r="CW88" s="335"/>
      <c r="CX88" s="335"/>
      <c r="CY88" s="335"/>
      <c r="CZ88" s="335"/>
      <c r="DA88" s="335"/>
      <c r="DB88" s="335"/>
      <c r="DC88" s="335"/>
      <c r="DD88" s="335"/>
      <c r="DE88" s="335"/>
      <c r="DF88" s="335"/>
      <c r="DG88" s="335"/>
      <c r="DH88" s="335"/>
      <c r="DI88" s="335"/>
      <c r="DJ88" s="335"/>
      <c r="DK88" s="335"/>
      <c r="DL88" s="335"/>
      <c r="DM88" s="335"/>
      <c r="DN88" s="335"/>
      <c r="DO88" s="335"/>
      <c r="DP88" s="335"/>
      <c r="DQ88" s="335"/>
      <c r="DR88" s="335"/>
      <c r="DS88" s="335"/>
      <c r="DT88" s="335"/>
      <c r="DU88" s="335"/>
      <c r="DV88" s="335"/>
      <c r="DW88" s="335"/>
      <c r="DX88" s="335"/>
      <c r="DY88" s="335"/>
      <c r="DZ88" s="335"/>
      <c r="EA88" s="335"/>
      <c r="EB88" s="335"/>
      <c r="EC88" s="335"/>
      <c r="ED88" s="335"/>
      <c r="EE88" s="335"/>
      <c r="EF88" s="335"/>
      <c r="EG88" s="335"/>
      <c r="EH88" s="335"/>
      <c r="EI88" s="335"/>
      <c r="EJ88" s="335"/>
      <c r="EK88" s="335"/>
      <c r="EL88" s="335"/>
      <c r="EM88" s="335"/>
      <c r="EN88" s="335"/>
      <c r="EO88" s="335"/>
      <c r="EP88" s="335"/>
      <c r="EQ88" s="335"/>
      <c r="ER88" s="335"/>
      <c r="ES88" s="335"/>
      <c r="ET88" s="335"/>
      <c r="EU88" s="335"/>
      <c r="EV88" s="335"/>
      <c r="EW88" s="335"/>
      <c r="EX88" s="335"/>
      <c r="EY88" s="335"/>
      <c r="EZ88" s="335"/>
      <c r="FA88" s="335"/>
      <c r="FB88" s="335"/>
      <c r="FC88" s="335"/>
      <c r="FD88" s="335"/>
      <c r="FE88" s="335"/>
      <c r="FF88" s="335"/>
      <c r="FG88" s="335"/>
      <c r="FH88" s="335"/>
      <c r="FI88" s="335"/>
      <c r="FJ88" s="335"/>
      <c r="FK88" s="335"/>
      <c r="FL88" s="335"/>
      <c r="FM88" s="335"/>
      <c r="FN88" s="335"/>
      <c r="FO88" s="335"/>
      <c r="FP88" s="335"/>
      <c r="FQ88" s="335"/>
      <c r="FR88" s="335"/>
      <c r="FS88" s="335"/>
      <c r="FT88" s="335"/>
      <c r="FU88" s="335"/>
      <c r="FV88" s="335"/>
      <c r="FW88" s="335"/>
      <c r="FX88" s="335"/>
      <c r="FY88" s="335"/>
      <c r="FZ88" s="335"/>
      <c r="GA88" s="335"/>
      <c r="GB88" s="335"/>
      <c r="GC88" s="335"/>
      <c r="GD88" s="335"/>
      <c r="GE88" s="335"/>
      <c r="GF88" s="335"/>
      <c r="GG88" s="335"/>
      <c r="GH88" s="335"/>
      <c r="GI88" s="335"/>
      <c r="GJ88" s="335"/>
      <c r="GK88" s="335"/>
      <c r="GL88" s="335"/>
      <c r="GM88" s="335"/>
      <c r="GN88" s="335"/>
      <c r="GO88" s="335"/>
      <c r="GP88" s="335"/>
      <c r="GQ88" s="335"/>
      <c r="GR88" s="335"/>
      <c r="GS88" s="335"/>
      <c r="GT88" s="335"/>
      <c r="GU88" s="335"/>
      <c r="GV88" s="335"/>
      <c r="GW88" s="335"/>
      <c r="GX88" s="335"/>
      <c r="GY88" s="335"/>
      <c r="GZ88" s="335"/>
      <c r="HA88" s="335"/>
      <c r="HB88" s="335"/>
      <c r="HC88" s="335"/>
      <c r="HD88" s="335"/>
      <c r="HE88" s="335"/>
      <c r="HF88" s="335"/>
      <c r="HG88" s="335"/>
      <c r="HH88" s="335"/>
      <c r="HI88" s="335"/>
      <c r="HJ88" s="335"/>
      <c r="HK88" s="335"/>
      <c r="HL88" s="335"/>
      <c r="HM88" s="335"/>
      <c r="HN88" s="335"/>
      <c r="HO88" s="335"/>
      <c r="HP88" s="335"/>
      <c r="HQ88" s="335"/>
      <c r="HR88" s="335"/>
      <c r="HS88" s="335"/>
      <c r="HT88" s="335"/>
      <c r="HU88" s="335"/>
      <c r="HV88" s="335"/>
      <c r="HW88" s="335"/>
      <c r="HX88" s="335"/>
      <c r="HY88" s="335"/>
      <c r="HZ88" s="335"/>
      <c r="IA88" s="335"/>
      <c r="IB88" s="335"/>
      <c r="IC88" s="335"/>
      <c r="ID88" s="335"/>
      <c r="IE88" s="335"/>
      <c r="IF88" s="335"/>
      <c r="IG88" s="335"/>
      <c r="IH88" s="335"/>
      <c r="II88" s="335"/>
      <c r="IJ88" s="335"/>
      <c r="IK88" s="335"/>
      <c r="IL88" s="335"/>
      <c r="IM88" s="335"/>
      <c r="IN88" s="335"/>
      <c r="IO88" s="335"/>
      <c r="IP88" s="335"/>
    </row>
    <row r="89" spans="1:250" s="340" customFormat="1">
      <c r="A89" s="355"/>
      <c r="B89" s="332"/>
      <c r="C89" s="333"/>
      <c r="D89" s="16"/>
      <c r="E89" s="68"/>
      <c r="F89" s="238"/>
      <c r="G89" s="258"/>
      <c r="H89" s="68"/>
      <c r="I89" s="238"/>
      <c r="J89" s="258"/>
      <c r="K89" s="236"/>
      <c r="L89" s="237"/>
      <c r="M89" s="237"/>
      <c r="N89" s="68"/>
      <c r="O89" s="238"/>
      <c r="P89" s="240"/>
      <c r="Y89" s="358"/>
      <c r="Z89" s="350"/>
      <c r="AA89" s="351"/>
      <c r="AB89" s="77"/>
      <c r="AC89" s="77"/>
      <c r="AD89" s="87"/>
      <c r="AE89" s="87"/>
      <c r="AF89" s="87"/>
      <c r="AG89" s="128"/>
      <c r="AH89" s="335"/>
      <c r="AI89" s="324"/>
      <c r="AJ89" s="232"/>
      <c r="AK89" s="128"/>
      <c r="AL89" s="87"/>
      <c r="AM89" s="335"/>
      <c r="AN89" s="335"/>
      <c r="AO89" s="335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  <c r="BC89" s="335"/>
      <c r="BD89" s="335"/>
      <c r="BE89" s="335"/>
      <c r="BF89" s="335"/>
      <c r="BG89" s="335"/>
      <c r="BH89" s="335"/>
      <c r="BI89" s="335"/>
      <c r="BJ89" s="335"/>
      <c r="BK89" s="335"/>
      <c r="BL89" s="335"/>
      <c r="BM89" s="335"/>
      <c r="BN89" s="335"/>
      <c r="BO89" s="335"/>
      <c r="BP89" s="335"/>
      <c r="BQ89" s="335"/>
      <c r="BR89" s="335"/>
      <c r="BS89" s="335"/>
      <c r="BT89" s="335"/>
      <c r="BU89" s="335"/>
      <c r="BV89" s="335"/>
      <c r="BW89" s="335"/>
      <c r="BX89" s="335"/>
      <c r="BY89" s="335"/>
      <c r="BZ89" s="335"/>
      <c r="CA89" s="335"/>
      <c r="CB89" s="335"/>
      <c r="CC89" s="335"/>
      <c r="CD89" s="335"/>
      <c r="CE89" s="335"/>
      <c r="CF89" s="335"/>
      <c r="CG89" s="335"/>
      <c r="CH89" s="335"/>
      <c r="CI89" s="335"/>
      <c r="CJ89" s="335"/>
      <c r="CK89" s="335"/>
      <c r="CL89" s="335"/>
      <c r="CM89" s="335"/>
      <c r="CN89" s="335"/>
      <c r="CO89" s="335"/>
      <c r="CP89" s="335"/>
      <c r="CQ89" s="335"/>
      <c r="CR89" s="335"/>
      <c r="CS89" s="335"/>
      <c r="CT89" s="335"/>
      <c r="CU89" s="335"/>
      <c r="CV89" s="335"/>
      <c r="CW89" s="335"/>
      <c r="CX89" s="335"/>
      <c r="CY89" s="335"/>
      <c r="CZ89" s="335"/>
      <c r="DA89" s="335"/>
      <c r="DB89" s="335"/>
      <c r="DC89" s="335"/>
      <c r="DD89" s="335"/>
      <c r="DE89" s="335"/>
      <c r="DF89" s="335"/>
      <c r="DG89" s="335"/>
      <c r="DH89" s="335"/>
      <c r="DI89" s="335"/>
      <c r="DJ89" s="335"/>
      <c r="DK89" s="335"/>
      <c r="DL89" s="335"/>
      <c r="DM89" s="335"/>
      <c r="DN89" s="335"/>
      <c r="DO89" s="335"/>
      <c r="DP89" s="335"/>
      <c r="DQ89" s="335"/>
      <c r="DR89" s="335"/>
      <c r="DS89" s="335"/>
      <c r="DT89" s="335"/>
      <c r="DU89" s="335"/>
      <c r="DV89" s="335"/>
      <c r="DW89" s="335"/>
      <c r="DX89" s="335"/>
      <c r="DY89" s="335"/>
      <c r="DZ89" s="335"/>
      <c r="EA89" s="335"/>
      <c r="EB89" s="335"/>
      <c r="EC89" s="335"/>
      <c r="ED89" s="335"/>
      <c r="EE89" s="335"/>
      <c r="EF89" s="335"/>
      <c r="EG89" s="335"/>
      <c r="EH89" s="335"/>
      <c r="EI89" s="335"/>
      <c r="EJ89" s="335"/>
      <c r="EK89" s="335"/>
      <c r="EL89" s="335"/>
      <c r="EM89" s="335"/>
      <c r="EN89" s="335"/>
      <c r="EO89" s="335"/>
      <c r="EP89" s="335"/>
      <c r="EQ89" s="335"/>
      <c r="ER89" s="335"/>
      <c r="ES89" s="335"/>
      <c r="ET89" s="335"/>
      <c r="EU89" s="335"/>
      <c r="EV89" s="335"/>
      <c r="EW89" s="335"/>
      <c r="EX89" s="335"/>
      <c r="EY89" s="335"/>
      <c r="EZ89" s="335"/>
      <c r="FA89" s="335"/>
      <c r="FB89" s="335"/>
      <c r="FC89" s="335"/>
      <c r="FD89" s="335"/>
      <c r="FE89" s="335"/>
      <c r="FF89" s="335"/>
      <c r="FG89" s="335"/>
      <c r="FH89" s="335"/>
      <c r="FI89" s="335"/>
      <c r="FJ89" s="335"/>
      <c r="FK89" s="335"/>
      <c r="FL89" s="335"/>
      <c r="FM89" s="335"/>
      <c r="FN89" s="335"/>
      <c r="FO89" s="335"/>
      <c r="FP89" s="335"/>
      <c r="FQ89" s="335"/>
      <c r="FR89" s="335"/>
      <c r="FS89" s="335"/>
      <c r="FT89" s="335"/>
      <c r="FU89" s="335"/>
      <c r="FV89" s="335"/>
      <c r="FW89" s="335"/>
      <c r="FX89" s="335"/>
      <c r="FY89" s="335"/>
      <c r="FZ89" s="335"/>
      <c r="GA89" s="335"/>
      <c r="GB89" s="335"/>
      <c r="GC89" s="335"/>
      <c r="GD89" s="335"/>
      <c r="GE89" s="335"/>
      <c r="GF89" s="335"/>
      <c r="GG89" s="335"/>
      <c r="GH89" s="335"/>
      <c r="GI89" s="335"/>
      <c r="GJ89" s="335"/>
      <c r="GK89" s="335"/>
      <c r="GL89" s="335"/>
      <c r="GM89" s="335"/>
      <c r="GN89" s="335"/>
      <c r="GO89" s="335"/>
      <c r="GP89" s="335"/>
      <c r="GQ89" s="335"/>
      <c r="GR89" s="335"/>
      <c r="GS89" s="335"/>
      <c r="GT89" s="335"/>
      <c r="GU89" s="335"/>
      <c r="GV89" s="335"/>
      <c r="GW89" s="335"/>
      <c r="GX89" s="335"/>
      <c r="GY89" s="335"/>
      <c r="GZ89" s="335"/>
      <c r="HA89" s="335"/>
      <c r="HB89" s="335"/>
      <c r="HC89" s="335"/>
      <c r="HD89" s="335"/>
      <c r="HE89" s="335"/>
      <c r="HF89" s="335"/>
      <c r="HG89" s="335"/>
      <c r="HH89" s="335"/>
      <c r="HI89" s="335"/>
      <c r="HJ89" s="335"/>
      <c r="HK89" s="335"/>
      <c r="HL89" s="335"/>
      <c r="HM89" s="335"/>
      <c r="HN89" s="335"/>
      <c r="HO89" s="335"/>
      <c r="HP89" s="335"/>
      <c r="HQ89" s="335"/>
      <c r="HR89" s="335"/>
      <c r="HS89" s="335"/>
      <c r="HT89" s="335"/>
      <c r="HU89" s="335"/>
      <c r="HV89" s="335"/>
      <c r="HW89" s="335"/>
      <c r="HX89" s="335"/>
      <c r="HY89" s="335"/>
      <c r="HZ89" s="335"/>
      <c r="IA89" s="335"/>
      <c r="IB89" s="335"/>
      <c r="IC89" s="335"/>
      <c r="ID89" s="335"/>
      <c r="IE89" s="335"/>
      <c r="IF89" s="335"/>
      <c r="IG89" s="335"/>
      <c r="IH89" s="335"/>
      <c r="II89" s="335"/>
      <c r="IJ89" s="335"/>
      <c r="IK89" s="335"/>
      <c r="IL89" s="335"/>
      <c r="IM89" s="335"/>
      <c r="IN89" s="335"/>
      <c r="IO89" s="335"/>
      <c r="IP89" s="335"/>
    </row>
    <row r="90" spans="1:250" s="340" customFormat="1">
      <c r="A90" s="352" t="s">
        <v>4</v>
      </c>
      <c r="B90" s="51"/>
      <c r="C90" s="41"/>
      <c r="D90" s="334"/>
      <c r="E90" s="72"/>
      <c r="F90" s="260"/>
      <c r="G90" s="243"/>
      <c r="H90" s="72"/>
      <c r="I90" s="260"/>
      <c r="J90" s="243"/>
      <c r="K90" s="249"/>
      <c r="L90" s="250"/>
      <c r="M90" s="250"/>
      <c r="N90" s="251"/>
      <c r="O90" s="252"/>
      <c r="P90" s="253"/>
      <c r="Y90" s="359"/>
      <c r="Z90" s="353"/>
      <c r="AA90" s="354"/>
      <c r="AB90" s="86"/>
      <c r="AC90" s="86"/>
      <c r="AD90" s="87"/>
      <c r="AE90" s="87"/>
      <c r="AF90" s="87"/>
      <c r="AG90" s="128"/>
      <c r="AH90" s="335"/>
      <c r="AI90" s="323" t="s">
        <v>10</v>
      </c>
      <c r="AJ90" s="143" t="str">
        <f>AE$9</f>
        <v>Zhu, Tianyi</v>
      </c>
      <c r="AK90" s="276">
        <f>AG$9</f>
        <v>400</v>
      </c>
      <c r="AL90" s="103"/>
      <c r="AM90" s="335"/>
      <c r="AN90" s="335"/>
      <c r="AO90" s="335"/>
      <c r="AP90" s="335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  <c r="BB90" s="335"/>
      <c r="BC90" s="335"/>
      <c r="BD90" s="335"/>
      <c r="BE90" s="335"/>
      <c r="BF90" s="335"/>
      <c r="BG90" s="335"/>
      <c r="BH90" s="335"/>
      <c r="BI90" s="335"/>
      <c r="BJ90" s="335"/>
      <c r="BK90" s="335"/>
      <c r="BL90" s="335"/>
      <c r="BM90" s="335"/>
      <c r="BN90" s="335"/>
      <c r="BO90" s="335"/>
      <c r="BP90" s="335"/>
      <c r="BQ90" s="335"/>
      <c r="BR90" s="335"/>
      <c r="BS90" s="335"/>
      <c r="BT90" s="335"/>
      <c r="BU90" s="335"/>
      <c r="BV90" s="335"/>
      <c r="BW90" s="335"/>
      <c r="BX90" s="335"/>
      <c r="BY90" s="335"/>
      <c r="BZ90" s="335"/>
      <c r="CA90" s="335"/>
      <c r="CB90" s="335"/>
      <c r="CC90" s="335"/>
      <c r="CD90" s="335"/>
      <c r="CE90" s="335"/>
      <c r="CF90" s="335"/>
      <c r="CG90" s="335"/>
      <c r="CH90" s="335"/>
      <c r="CI90" s="335"/>
      <c r="CJ90" s="335"/>
      <c r="CK90" s="335"/>
      <c r="CL90" s="335"/>
      <c r="CM90" s="335"/>
      <c r="CN90" s="335"/>
      <c r="CO90" s="335"/>
      <c r="CP90" s="335"/>
      <c r="CQ90" s="335"/>
      <c r="CR90" s="335"/>
      <c r="CS90" s="335"/>
      <c r="CT90" s="335"/>
      <c r="CU90" s="335"/>
      <c r="CV90" s="335"/>
      <c r="CW90" s="335"/>
      <c r="CX90" s="335"/>
      <c r="CY90" s="335"/>
      <c r="CZ90" s="335"/>
      <c r="DA90" s="335"/>
      <c r="DB90" s="335"/>
      <c r="DC90" s="335"/>
      <c r="DD90" s="335"/>
      <c r="DE90" s="335"/>
      <c r="DF90" s="335"/>
      <c r="DG90" s="335"/>
      <c r="DH90" s="335"/>
      <c r="DI90" s="335"/>
      <c r="DJ90" s="335"/>
      <c r="DK90" s="335"/>
      <c r="DL90" s="335"/>
      <c r="DM90" s="335"/>
      <c r="DN90" s="335"/>
      <c r="DO90" s="335"/>
      <c r="DP90" s="335"/>
      <c r="DQ90" s="335"/>
      <c r="DR90" s="335"/>
      <c r="DS90" s="335"/>
      <c r="DT90" s="335"/>
      <c r="DU90" s="335"/>
      <c r="DV90" s="335"/>
      <c r="DW90" s="335"/>
      <c r="DX90" s="335"/>
      <c r="DY90" s="335"/>
      <c r="DZ90" s="335"/>
      <c r="EA90" s="335"/>
      <c r="EB90" s="335"/>
      <c r="EC90" s="335"/>
      <c r="ED90" s="335"/>
      <c r="EE90" s="335"/>
      <c r="EF90" s="335"/>
      <c r="EG90" s="335"/>
      <c r="EH90" s="335"/>
      <c r="EI90" s="335"/>
      <c r="EJ90" s="335"/>
      <c r="EK90" s="335"/>
      <c r="EL90" s="335"/>
      <c r="EM90" s="335"/>
      <c r="EN90" s="335"/>
      <c r="EO90" s="335"/>
      <c r="EP90" s="335"/>
      <c r="EQ90" s="335"/>
      <c r="ER90" s="335"/>
      <c r="ES90" s="335"/>
      <c r="ET90" s="335"/>
      <c r="EU90" s="335"/>
      <c r="EV90" s="335"/>
      <c r="EW90" s="335"/>
      <c r="EX90" s="335"/>
      <c r="EY90" s="335"/>
      <c r="EZ90" s="335"/>
      <c r="FA90" s="335"/>
      <c r="FB90" s="335"/>
      <c r="FC90" s="335"/>
      <c r="FD90" s="335"/>
      <c r="FE90" s="335"/>
      <c r="FF90" s="335"/>
      <c r="FG90" s="335"/>
      <c r="FH90" s="335"/>
      <c r="FI90" s="335"/>
      <c r="FJ90" s="335"/>
      <c r="FK90" s="335"/>
      <c r="FL90" s="335"/>
      <c r="FM90" s="335"/>
      <c r="FN90" s="335"/>
      <c r="FO90" s="335"/>
      <c r="FP90" s="335"/>
      <c r="FQ90" s="335"/>
      <c r="FR90" s="335"/>
      <c r="FS90" s="335"/>
      <c r="FT90" s="335"/>
      <c r="FU90" s="335"/>
      <c r="FV90" s="335"/>
      <c r="FW90" s="335"/>
      <c r="FX90" s="335"/>
      <c r="FY90" s="335"/>
      <c r="FZ90" s="335"/>
      <c r="GA90" s="335"/>
      <c r="GB90" s="335"/>
      <c r="GC90" s="335"/>
      <c r="GD90" s="335"/>
      <c r="GE90" s="335"/>
      <c r="GF90" s="335"/>
      <c r="GG90" s="335"/>
      <c r="GH90" s="335"/>
      <c r="GI90" s="335"/>
      <c r="GJ90" s="335"/>
      <c r="GK90" s="335"/>
      <c r="GL90" s="335"/>
      <c r="GM90" s="335"/>
      <c r="GN90" s="335"/>
      <c r="GO90" s="335"/>
      <c r="GP90" s="335"/>
      <c r="GQ90" s="335"/>
      <c r="GR90" s="335"/>
      <c r="GS90" s="335"/>
      <c r="GT90" s="335"/>
      <c r="GU90" s="335"/>
      <c r="GV90" s="335"/>
      <c r="GW90" s="335"/>
      <c r="GX90" s="335"/>
      <c r="GY90" s="335"/>
      <c r="GZ90" s="335"/>
      <c r="HA90" s="335"/>
      <c r="HB90" s="335"/>
      <c r="HC90" s="335"/>
      <c r="HD90" s="335"/>
      <c r="HE90" s="335"/>
      <c r="HF90" s="335"/>
      <c r="HG90" s="335"/>
      <c r="HH90" s="335"/>
      <c r="HI90" s="335"/>
      <c r="HJ90" s="335"/>
      <c r="HK90" s="335"/>
      <c r="HL90" s="335"/>
      <c r="HM90" s="335"/>
      <c r="HN90" s="335"/>
      <c r="HO90" s="335"/>
      <c r="HP90" s="335"/>
      <c r="HQ90" s="335"/>
      <c r="HR90" s="335"/>
      <c r="HS90" s="335"/>
      <c r="HT90" s="335"/>
      <c r="HU90" s="335"/>
      <c r="HV90" s="335"/>
      <c r="HW90" s="335"/>
      <c r="HX90" s="335"/>
      <c r="HY90" s="335"/>
      <c r="HZ90" s="335"/>
      <c r="IA90" s="335"/>
      <c r="IB90" s="335"/>
      <c r="IC90" s="335"/>
      <c r="ID90" s="335"/>
      <c r="IE90" s="335"/>
      <c r="IF90" s="335"/>
      <c r="IG90" s="335"/>
      <c r="IH90" s="335"/>
      <c r="II90" s="335"/>
      <c r="IJ90" s="335"/>
      <c r="IK90" s="335"/>
      <c r="IL90" s="335"/>
      <c r="IM90" s="335"/>
      <c r="IN90" s="335"/>
      <c r="IO90" s="335"/>
      <c r="IP90" s="335"/>
    </row>
    <row r="91" spans="1:250" s="340" customFormat="1">
      <c r="A91" s="355"/>
      <c r="B91" s="332"/>
      <c r="C91" s="333"/>
      <c r="D91" s="16"/>
      <c r="E91" s="68"/>
      <c r="F91" s="238"/>
      <c r="G91" s="261"/>
      <c r="H91" s="68"/>
      <c r="I91" s="238"/>
      <c r="J91" s="258"/>
      <c r="K91" s="68"/>
      <c r="L91" s="238"/>
      <c r="M91" s="258"/>
      <c r="N91" s="236"/>
      <c r="O91" s="237"/>
      <c r="P91" s="262"/>
      <c r="Y91" s="358"/>
      <c r="Z91" s="350"/>
      <c r="AA91" s="351"/>
      <c r="AB91" s="77"/>
      <c r="AC91" s="77"/>
      <c r="AD91" s="87"/>
      <c r="AE91" s="87"/>
      <c r="AF91" s="87"/>
      <c r="AG91" s="128"/>
      <c r="AH91" s="335"/>
      <c r="AI91" s="324"/>
      <c r="AJ91" s="232"/>
      <c r="AK91" s="128"/>
      <c r="AL91" s="126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  <c r="BC91" s="335"/>
      <c r="BD91" s="335"/>
      <c r="BE91" s="335"/>
      <c r="BF91" s="335"/>
      <c r="BG91" s="335"/>
      <c r="BH91" s="335"/>
      <c r="BI91" s="335"/>
      <c r="BJ91" s="335"/>
      <c r="BK91" s="335"/>
      <c r="BL91" s="335"/>
      <c r="BM91" s="335"/>
      <c r="BN91" s="335"/>
      <c r="BO91" s="335"/>
      <c r="BP91" s="335"/>
      <c r="BQ91" s="335"/>
      <c r="BR91" s="335"/>
      <c r="BS91" s="335"/>
      <c r="BT91" s="335"/>
      <c r="BU91" s="335"/>
      <c r="BV91" s="335"/>
      <c r="BW91" s="335"/>
      <c r="BX91" s="335"/>
      <c r="BY91" s="335"/>
      <c r="BZ91" s="335"/>
      <c r="CA91" s="335"/>
      <c r="CB91" s="335"/>
      <c r="CC91" s="335"/>
      <c r="CD91" s="335"/>
      <c r="CE91" s="335"/>
      <c r="CF91" s="335"/>
      <c r="CG91" s="335"/>
      <c r="CH91" s="335"/>
      <c r="CI91" s="335"/>
      <c r="CJ91" s="335"/>
      <c r="CK91" s="335"/>
      <c r="CL91" s="335"/>
      <c r="CM91" s="335"/>
      <c r="CN91" s="335"/>
      <c r="CO91" s="335"/>
      <c r="CP91" s="335"/>
      <c r="CQ91" s="335"/>
      <c r="CR91" s="335"/>
      <c r="CS91" s="335"/>
      <c r="CT91" s="335"/>
      <c r="CU91" s="335"/>
      <c r="CV91" s="335"/>
      <c r="CW91" s="335"/>
      <c r="CX91" s="335"/>
      <c r="CY91" s="335"/>
      <c r="CZ91" s="335"/>
      <c r="DA91" s="335"/>
      <c r="DB91" s="335"/>
      <c r="DC91" s="335"/>
      <c r="DD91" s="335"/>
      <c r="DE91" s="335"/>
      <c r="DF91" s="335"/>
      <c r="DG91" s="335"/>
      <c r="DH91" s="335"/>
      <c r="DI91" s="335"/>
      <c r="DJ91" s="335"/>
      <c r="DK91" s="335"/>
      <c r="DL91" s="335"/>
      <c r="DM91" s="335"/>
      <c r="DN91" s="335"/>
      <c r="DO91" s="335"/>
      <c r="DP91" s="335"/>
      <c r="DQ91" s="335"/>
      <c r="DR91" s="335"/>
      <c r="DS91" s="335"/>
      <c r="DT91" s="335"/>
      <c r="DU91" s="335"/>
      <c r="DV91" s="335"/>
      <c r="DW91" s="335"/>
      <c r="DX91" s="335"/>
      <c r="DY91" s="335"/>
      <c r="DZ91" s="335"/>
      <c r="EA91" s="335"/>
      <c r="EB91" s="335"/>
      <c r="EC91" s="335"/>
      <c r="ED91" s="335"/>
      <c r="EE91" s="335"/>
      <c r="EF91" s="335"/>
      <c r="EG91" s="335"/>
      <c r="EH91" s="335"/>
      <c r="EI91" s="335"/>
      <c r="EJ91" s="335"/>
      <c r="EK91" s="335"/>
      <c r="EL91" s="335"/>
      <c r="EM91" s="335"/>
      <c r="EN91" s="335"/>
      <c r="EO91" s="335"/>
      <c r="EP91" s="335"/>
      <c r="EQ91" s="335"/>
      <c r="ER91" s="335"/>
      <c r="ES91" s="335"/>
      <c r="ET91" s="335"/>
      <c r="EU91" s="335"/>
      <c r="EV91" s="335"/>
      <c r="EW91" s="335"/>
      <c r="EX91" s="335"/>
      <c r="EY91" s="335"/>
      <c r="EZ91" s="335"/>
      <c r="FA91" s="335"/>
      <c r="FB91" s="335"/>
      <c r="FC91" s="335"/>
      <c r="FD91" s="335"/>
      <c r="FE91" s="335"/>
      <c r="FF91" s="335"/>
      <c r="FG91" s="335"/>
      <c r="FH91" s="335"/>
      <c r="FI91" s="335"/>
      <c r="FJ91" s="335"/>
      <c r="FK91" s="335"/>
      <c r="FL91" s="335"/>
      <c r="FM91" s="335"/>
      <c r="FN91" s="335"/>
      <c r="FO91" s="335"/>
      <c r="FP91" s="335"/>
      <c r="FQ91" s="335"/>
      <c r="FR91" s="335"/>
      <c r="FS91" s="335"/>
      <c r="FT91" s="335"/>
      <c r="FU91" s="335"/>
      <c r="FV91" s="335"/>
      <c r="FW91" s="335"/>
      <c r="FX91" s="335"/>
      <c r="FY91" s="335"/>
      <c r="FZ91" s="335"/>
      <c r="GA91" s="335"/>
      <c r="GB91" s="335"/>
      <c r="GC91" s="335"/>
      <c r="GD91" s="335"/>
      <c r="GE91" s="335"/>
      <c r="GF91" s="335"/>
      <c r="GG91" s="335"/>
      <c r="GH91" s="335"/>
      <c r="GI91" s="335"/>
      <c r="GJ91" s="335"/>
      <c r="GK91" s="335"/>
      <c r="GL91" s="335"/>
      <c r="GM91" s="335"/>
      <c r="GN91" s="335"/>
      <c r="GO91" s="335"/>
      <c r="GP91" s="335"/>
      <c r="GQ91" s="335"/>
      <c r="GR91" s="335"/>
      <c r="GS91" s="335"/>
      <c r="GT91" s="335"/>
      <c r="GU91" s="335"/>
      <c r="GV91" s="335"/>
      <c r="GW91" s="335"/>
      <c r="GX91" s="335"/>
      <c r="GY91" s="335"/>
      <c r="GZ91" s="335"/>
      <c r="HA91" s="335"/>
      <c r="HB91" s="335"/>
      <c r="HC91" s="335"/>
      <c r="HD91" s="335"/>
      <c r="HE91" s="335"/>
      <c r="HF91" s="335"/>
      <c r="HG91" s="335"/>
      <c r="HH91" s="335"/>
      <c r="HI91" s="335"/>
      <c r="HJ91" s="335"/>
      <c r="HK91" s="335"/>
      <c r="HL91" s="335"/>
      <c r="HM91" s="335"/>
      <c r="HN91" s="335"/>
      <c r="HO91" s="335"/>
      <c r="HP91" s="335"/>
      <c r="HQ91" s="335"/>
      <c r="HR91" s="335"/>
      <c r="HS91" s="335"/>
      <c r="HT91" s="335"/>
      <c r="HU91" s="335"/>
      <c r="HV91" s="335"/>
      <c r="HW91" s="335"/>
      <c r="HX91" s="335"/>
      <c r="HY91" s="335"/>
      <c r="HZ91" s="335"/>
      <c r="IA91" s="335"/>
      <c r="IB91" s="335"/>
      <c r="IC91" s="335"/>
      <c r="ID91" s="335"/>
      <c r="IE91" s="335"/>
      <c r="IF91" s="335"/>
      <c r="IG91" s="335"/>
      <c r="IH91" s="335"/>
      <c r="II91" s="335"/>
      <c r="IJ91" s="335"/>
      <c r="IK91" s="335"/>
      <c r="IL91" s="335"/>
      <c r="IM91" s="335"/>
      <c r="IN91" s="335"/>
      <c r="IO91" s="335"/>
      <c r="IP91" s="335"/>
    </row>
    <row r="92" spans="1:250" s="340" customFormat="1">
      <c r="A92" s="352" t="s">
        <v>5</v>
      </c>
      <c r="B92" s="51"/>
      <c r="C92" s="41"/>
      <c r="D92" s="334"/>
      <c r="E92" s="266"/>
      <c r="F92" s="267"/>
      <c r="G92" s="268"/>
      <c r="H92" s="325"/>
      <c r="I92" s="267"/>
      <c r="J92" s="109"/>
      <c r="K92" s="325"/>
      <c r="L92" s="267"/>
      <c r="M92" s="109"/>
      <c r="N92" s="249"/>
      <c r="O92" s="250"/>
      <c r="P92" s="269"/>
      <c r="Y92" s="359"/>
      <c r="Z92" s="353"/>
      <c r="AA92" s="354"/>
      <c r="AB92" s="86"/>
      <c r="AC92" s="86"/>
      <c r="AD92" s="87"/>
      <c r="AE92" s="87"/>
      <c r="AF92" s="87"/>
      <c r="AG92" s="128"/>
      <c r="AH92" s="335"/>
      <c r="AI92" s="357">
        <v>3</v>
      </c>
      <c r="AJ92" s="143" t="str">
        <f>AE$31</f>
        <v>Senthilkumar, Siddhesh</v>
      </c>
      <c r="AK92" s="276" t="str">
        <f>AG$31</f>
        <v>UR</v>
      </c>
      <c r="AL92" s="12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  <c r="BU92" s="335"/>
      <c r="BV92" s="335"/>
      <c r="BW92" s="335"/>
      <c r="BX92" s="335"/>
      <c r="BY92" s="335"/>
      <c r="BZ92" s="335"/>
      <c r="CA92" s="335"/>
      <c r="CB92" s="335"/>
      <c r="CC92" s="335"/>
      <c r="CD92" s="335"/>
      <c r="CE92" s="335"/>
      <c r="CF92" s="335"/>
      <c r="CG92" s="335"/>
      <c r="CH92" s="335"/>
      <c r="CI92" s="335"/>
      <c r="CJ92" s="335"/>
      <c r="CK92" s="335"/>
      <c r="CL92" s="335"/>
      <c r="CM92" s="335"/>
      <c r="CN92" s="335"/>
      <c r="CO92" s="335"/>
      <c r="CP92" s="335"/>
      <c r="CQ92" s="335"/>
      <c r="CR92" s="335"/>
      <c r="CS92" s="335"/>
      <c r="CT92" s="335"/>
      <c r="CU92" s="335"/>
      <c r="CV92" s="335"/>
      <c r="CW92" s="335"/>
      <c r="CX92" s="335"/>
      <c r="CY92" s="335"/>
      <c r="CZ92" s="335"/>
      <c r="DA92" s="335"/>
      <c r="DB92" s="335"/>
      <c r="DC92" s="335"/>
      <c r="DD92" s="335"/>
      <c r="DE92" s="335"/>
      <c r="DF92" s="335"/>
      <c r="DG92" s="335"/>
      <c r="DH92" s="335"/>
      <c r="DI92" s="335"/>
      <c r="DJ92" s="335"/>
      <c r="DK92" s="335"/>
      <c r="DL92" s="335"/>
      <c r="DM92" s="335"/>
      <c r="DN92" s="335"/>
      <c r="DO92" s="335"/>
      <c r="DP92" s="335"/>
      <c r="DQ92" s="335"/>
      <c r="DR92" s="335"/>
      <c r="DS92" s="335"/>
      <c r="DT92" s="335"/>
      <c r="DU92" s="335"/>
      <c r="DV92" s="335"/>
      <c r="DW92" s="335"/>
      <c r="DX92" s="335"/>
      <c r="DY92" s="335"/>
      <c r="DZ92" s="335"/>
      <c r="EA92" s="335"/>
      <c r="EB92" s="335"/>
      <c r="EC92" s="335"/>
      <c r="ED92" s="335"/>
      <c r="EE92" s="335"/>
      <c r="EF92" s="335"/>
      <c r="EG92" s="335"/>
      <c r="EH92" s="335"/>
      <c r="EI92" s="335"/>
      <c r="EJ92" s="335"/>
      <c r="EK92" s="335"/>
      <c r="EL92" s="335"/>
      <c r="EM92" s="335"/>
      <c r="EN92" s="335"/>
      <c r="EO92" s="335"/>
      <c r="EP92" s="335"/>
      <c r="EQ92" s="335"/>
      <c r="ER92" s="335"/>
      <c r="ES92" s="335"/>
      <c r="ET92" s="335"/>
      <c r="EU92" s="335"/>
      <c r="EV92" s="335"/>
      <c r="EW92" s="335"/>
      <c r="EX92" s="335"/>
      <c r="EY92" s="335"/>
      <c r="EZ92" s="335"/>
      <c r="FA92" s="335"/>
      <c r="FB92" s="335"/>
      <c r="FC92" s="335"/>
      <c r="FD92" s="335"/>
      <c r="FE92" s="335"/>
      <c r="FF92" s="335"/>
      <c r="FG92" s="335"/>
      <c r="FH92" s="335"/>
      <c r="FI92" s="335"/>
      <c r="FJ92" s="335"/>
      <c r="FK92" s="335"/>
      <c r="FL92" s="335"/>
      <c r="FM92" s="335"/>
      <c r="FN92" s="335"/>
      <c r="FO92" s="335"/>
      <c r="FP92" s="335"/>
      <c r="FQ92" s="335"/>
      <c r="FR92" s="335"/>
      <c r="FS92" s="335"/>
      <c r="FT92" s="335"/>
      <c r="FU92" s="335"/>
      <c r="FV92" s="335"/>
      <c r="FW92" s="335"/>
      <c r="FX92" s="335"/>
      <c r="FY92" s="335"/>
      <c r="FZ92" s="335"/>
      <c r="GA92" s="335"/>
      <c r="GB92" s="335"/>
      <c r="GC92" s="335"/>
      <c r="GD92" s="335"/>
      <c r="GE92" s="335"/>
      <c r="GF92" s="335"/>
      <c r="GG92" s="335"/>
      <c r="GH92" s="335"/>
      <c r="GI92" s="335"/>
      <c r="GJ92" s="335"/>
      <c r="GK92" s="335"/>
      <c r="GL92" s="335"/>
      <c r="GM92" s="335"/>
      <c r="GN92" s="335"/>
      <c r="GO92" s="335"/>
      <c r="GP92" s="335"/>
      <c r="GQ92" s="335"/>
      <c r="GR92" s="335"/>
      <c r="GS92" s="335"/>
      <c r="GT92" s="335"/>
      <c r="GU92" s="335"/>
      <c r="GV92" s="335"/>
      <c r="GW92" s="335"/>
      <c r="GX92" s="335"/>
      <c r="GY92" s="335"/>
      <c r="GZ92" s="335"/>
      <c r="HA92" s="335"/>
      <c r="HB92" s="335"/>
      <c r="HC92" s="335"/>
      <c r="HD92" s="335"/>
      <c r="HE92" s="335"/>
      <c r="HF92" s="335"/>
      <c r="HG92" s="335"/>
      <c r="HH92" s="335"/>
      <c r="HI92" s="335"/>
      <c r="HJ92" s="335"/>
      <c r="HK92" s="335"/>
      <c r="HL92" s="335"/>
      <c r="HM92" s="335"/>
      <c r="HN92" s="335"/>
      <c r="HO92" s="335"/>
      <c r="HP92" s="335"/>
      <c r="HQ92" s="335"/>
      <c r="HR92" s="335"/>
      <c r="HS92" s="335"/>
      <c r="HT92" s="335"/>
      <c r="HU92" s="335"/>
      <c r="HV92" s="335"/>
      <c r="HW92" s="335"/>
      <c r="HX92" s="335"/>
      <c r="HY92" s="335"/>
      <c r="HZ92" s="335"/>
      <c r="IA92" s="335"/>
      <c r="IB92" s="335"/>
      <c r="IC92" s="335"/>
      <c r="ID92" s="335"/>
      <c r="IE92" s="335"/>
      <c r="IF92" s="335"/>
      <c r="IG92" s="335"/>
      <c r="IH92" s="335"/>
      <c r="II92" s="335"/>
      <c r="IJ92" s="335"/>
      <c r="IK92" s="335"/>
      <c r="IL92" s="335"/>
      <c r="IM92" s="335"/>
      <c r="IN92" s="335"/>
      <c r="IO92" s="335"/>
      <c r="IP92" s="335"/>
    </row>
    <row r="93" spans="1:250" s="340" customFormat="1">
      <c r="A93" s="361"/>
      <c r="B93" s="380"/>
      <c r="C93" s="380"/>
      <c r="D93" s="149"/>
      <c r="E93" s="260"/>
      <c r="F93" s="260"/>
      <c r="G93" s="260"/>
      <c r="H93" s="323"/>
      <c r="I93" s="260"/>
      <c r="J93" s="323"/>
      <c r="K93" s="323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364"/>
      <c r="AA93" s="364"/>
      <c r="AB93" s="323"/>
      <c r="AC93" s="323"/>
      <c r="AD93" s="87"/>
      <c r="AG93" s="341"/>
      <c r="AH93" s="335"/>
      <c r="AI93" s="121"/>
      <c r="AJ93" s="79"/>
      <c r="AK93" s="149"/>
      <c r="AL93" s="81"/>
      <c r="AM93" s="335"/>
      <c r="AN93" s="335"/>
      <c r="AO93" s="335"/>
      <c r="AP93" s="335"/>
      <c r="AQ93" s="335"/>
      <c r="AR93" s="335"/>
      <c r="AS93" s="335"/>
      <c r="AT93" s="335"/>
      <c r="AU93" s="335"/>
      <c r="AV93" s="335"/>
      <c r="AW93" s="335"/>
      <c r="AX93" s="335"/>
      <c r="AY93" s="335"/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  <c r="CI93" s="335"/>
      <c r="CJ93" s="335"/>
      <c r="CK93" s="335"/>
      <c r="CL93" s="335"/>
      <c r="CM93" s="335"/>
      <c r="CN93" s="335"/>
      <c r="CO93" s="335"/>
      <c r="CP93" s="335"/>
      <c r="CQ93" s="335"/>
      <c r="CR93" s="335"/>
      <c r="CS93" s="335"/>
      <c r="CT93" s="335"/>
      <c r="CU93" s="335"/>
      <c r="CV93" s="335"/>
      <c r="CW93" s="335"/>
      <c r="CX93" s="335"/>
      <c r="CY93" s="335"/>
      <c r="CZ93" s="335"/>
      <c r="DA93" s="335"/>
      <c r="DB93" s="335"/>
      <c r="DC93" s="335"/>
      <c r="DD93" s="335"/>
      <c r="DE93" s="335"/>
      <c r="DF93" s="335"/>
      <c r="DG93" s="335"/>
      <c r="DH93" s="335"/>
      <c r="DI93" s="335"/>
      <c r="DJ93" s="335"/>
      <c r="DK93" s="335"/>
      <c r="DL93" s="335"/>
      <c r="DM93" s="335"/>
      <c r="DN93" s="335"/>
      <c r="DO93" s="335"/>
      <c r="DP93" s="335"/>
      <c r="DQ93" s="335"/>
      <c r="DR93" s="335"/>
      <c r="DS93" s="335"/>
      <c r="DT93" s="335"/>
      <c r="DU93" s="335"/>
      <c r="DV93" s="335"/>
      <c r="DW93" s="335"/>
      <c r="DX93" s="335"/>
      <c r="DY93" s="335"/>
      <c r="DZ93" s="335"/>
      <c r="EA93" s="335"/>
      <c r="EB93" s="335"/>
      <c r="EC93" s="335"/>
      <c r="ED93" s="335"/>
      <c r="EE93" s="335"/>
      <c r="EF93" s="335"/>
      <c r="EG93" s="335"/>
      <c r="EH93" s="335"/>
      <c r="EI93" s="335"/>
      <c r="EJ93" s="335"/>
      <c r="EK93" s="335"/>
      <c r="EL93" s="335"/>
      <c r="EM93" s="335"/>
      <c r="EN93" s="335"/>
      <c r="EO93" s="335"/>
      <c r="EP93" s="335"/>
      <c r="EQ93" s="335"/>
      <c r="ER93" s="335"/>
      <c r="ES93" s="335"/>
      <c r="ET93" s="335"/>
      <c r="EU93" s="335"/>
      <c r="EV93" s="335"/>
      <c r="EW93" s="335"/>
      <c r="EX93" s="335"/>
      <c r="EY93" s="335"/>
      <c r="EZ93" s="335"/>
      <c r="FA93" s="335"/>
      <c r="FB93" s="335"/>
      <c r="FC93" s="335"/>
      <c r="FD93" s="335"/>
      <c r="FE93" s="335"/>
      <c r="FF93" s="335"/>
      <c r="FG93" s="335"/>
      <c r="FH93" s="335"/>
      <c r="FI93" s="335"/>
      <c r="FJ93" s="335"/>
      <c r="FK93" s="335"/>
      <c r="FL93" s="335"/>
      <c r="FM93" s="335"/>
      <c r="FN93" s="335"/>
      <c r="FO93" s="335"/>
      <c r="FP93" s="335"/>
      <c r="FQ93" s="335"/>
      <c r="FR93" s="335"/>
      <c r="FS93" s="335"/>
      <c r="FT93" s="335"/>
      <c r="FU93" s="335"/>
      <c r="FV93" s="335"/>
      <c r="FW93" s="335"/>
      <c r="FX93" s="335"/>
      <c r="FY93" s="335"/>
      <c r="FZ93" s="335"/>
      <c r="GA93" s="335"/>
      <c r="GB93" s="335"/>
      <c r="GC93" s="335"/>
      <c r="GD93" s="335"/>
      <c r="GE93" s="335"/>
      <c r="GF93" s="335"/>
      <c r="GG93" s="335"/>
      <c r="GH93" s="335"/>
      <c r="GI93" s="335"/>
      <c r="GJ93" s="335"/>
      <c r="GK93" s="335"/>
      <c r="GL93" s="335"/>
      <c r="GM93" s="335"/>
      <c r="GN93" s="335"/>
      <c r="GO93" s="335"/>
      <c r="GP93" s="335"/>
      <c r="GQ93" s="335"/>
      <c r="GR93" s="335"/>
      <c r="GS93" s="335"/>
      <c r="GT93" s="335"/>
      <c r="GU93" s="335"/>
      <c r="GV93" s="335"/>
      <c r="GW93" s="335"/>
      <c r="GX93" s="335"/>
      <c r="GY93" s="335"/>
      <c r="GZ93" s="335"/>
      <c r="HA93" s="335"/>
      <c r="HB93" s="335"/>
      <c r="HC93" s="335"/>
      <c r="HD93" s="335"/>
      <c r="HE93" s="335"/>
      <c r="HF93" s="335"/>
      <c r="HG93" s="335"/>
      <c r="HH93" s="335"/>
      <c r="HI93" s="335"/>
      <c r="HJ93" s="335"/>
      <c r="HK93" s="335"/>
      <c r="HL93" s="335"/>
      <c r="HM93" s="335"/>
      <c r="HN93" s="335"/>
      <c r="HO93" s="335"/>
      <c r="HP93" s="335"/>
      <c r="HQ93" s="335"/>
      <c r="HR93" s="335"/>
      <c r="HS93" s="335"/>
      <c r="HT93" s="335"/>
      <c r="HU93" s="335"/>
      <c r="HV93" s="335"/>
      <c r="HW93" s="335"/>
      <c r="HX93" s="335"/>
      <c r="HY93" s="335"/>
      <c r="HZ93" s="335"/>
      <c r="IA93" s="335"/>
      <c r="IB93" s="335"/>
      <c r="IC93" s="335"/>
      <c r="ID93" s="335"/>
      <c r="IE93" s="335"/>
      <c r="IF93" s="335"/>
      <c r="IG93" s="335"/>
      <c r="IH93" s="335"/>
      <c r="II93" s="335"/>
      <c r="IJ93" s="335"/>
      <c r="IK93" s="335"/>
      <c r="IL93" s="335"/>
      <c r="IM93" s="335"/>
      <c r="IN93" s="335"/>
      <c r="IO93" s="335"/>
      <c r="IP93" s="335"/>
    </row>
    <row r="94" spans="1:250" s="340" customFormat="1">
      <c r="A94" s="361"/>
      <c r="B94" s="380"/>
      <c r="C94" s="380"/>
      <c r="D94" s="149"/>
      <c r="E94" s="260"/>
      <c r="F94" s="260"/>
      <c r="G94" s="260"/>
      <c r="H94" s="323"/>
      <c r="I94" s="260"/>
      <c r="J94" s="323"/>
      <c r="K94" s="323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364"/>
      <c r="AA94" s="364"/>
      <c r="AB94" s="323"/>
      <c r="AC94" s="323"/>
      <c r="AD94" s="87"/>
      <c r="AG94" s="341"/>
      <c r="AH94" s="335"/>
      <c r="AI94" s="324"/>
      <c r="AJ94" s="87"/>
      <c r="AK94" s="128"/>
      <c r="AL94" s="87"/>
      <c r="AM94" s="335"/>
      <c r="AN94" s="335"/>
      <c r="AO94" s="335"/>
      <c r="AP94" s="335"/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335"/>
      <c r="CE94" s="335"/>
      <c r="CF94" s="335"/>
      <c r="CG94" s="335"/>
      <c r="CH94" s="335"/>
      <c r="CI94" s="335"/>
      <c r="CJ94" s="335"/>
      <c r="CK94" s="335"/>
      <c r="CL94" s="335"/>
      <c r="CM94" s="335"/>
      <c r="CN94" s="335"/>
      <c r="CO94" s="335"/>
      <c r="CP94" s="335"/>
      <c r="CQ94" s="335"/>
      <c r="CR94" s="335"/>
      <c r="CS94" s="335"/>
      <c r="CT94" s="335"/>
      <c r="CU94" s="335"/>
      <c r="CV94" s="335"/>
      <c r="CW94" s="335"/>
      <c r="CX94" s="335"/>
      <c r="CY94" s="335"/>
      <c r="CZ94" s="335"/>
      <c r="DA94" s="335"/>
      <c r="DB94" s="335"/>
      <c r="DC94" s="335"/>
      <c r="DD94" s="335"/>
      <c r="DE94" s="335"/>
      <c r="DF94" s="335"/>
      <c r="DG94" s="335"/>
      <c r="DH94" s="335"/>
      <c r="DI94" s="335"/>
      <c r="DJ94" s="335"/>
      <c r="DK94" s="335"/>
      <c r="DL94" s="335"/>
      <c r="DM94" s="335"/>
      <c r="DN94" s="335"/>
      <c r="DO94" s="335"/>
      <c r="DP94" s="335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5"/>
      <c r="EC94" s="335"/>
      <c r="ED94" s="335"/>
      <c r="EE94" s="335"/>
      <c r="EF94" s="335"/>
      <c r="EG94" s="335"/>
      <c r="EH94" s="335"/>
      <c r="EI94" s="335"/>
      <c r="EJ94" s="335"/>
      <c r="EK94" s="335"/>
      <c r="EL94" s="335"/>
      <c r="EM94" s="335"/>
      <c r="EN94" s="335"/>
      <c r="EO94" s="335"/>
      <c r="EP94" s="335"/>
      <c r="EQ94" s="335"/>
      <c r="ER94" s="335"/>
      <c r="ES94" s="335"/>
      <c r="ET94" s="335"/>
      <c r="EU94" s="335"/>
      <c r="EV94" s="335"/>
      <c r="EW94" s="335"/>
      <c r="EX94" s="335"/>
      <c r="EY94" s="335"/>
      <c r="EZ94" s="335"/>
      <c r="FA94" s="335"/>
      <c r="FB94" s="335"/>
      <c r="FC94" s="335"/>
      <c r="FD94" s="335"/>
      <c r="FE94" s="335"/>
      <c r="FF94" s="335"/>
      <c r="FG94" s="335"/>
      <c r="FH94" s="335"/>
      <c r="FI94" s="335"/>
      <c r="FJ94" s="335"/>
      <c r="FK94" s="335"/>
      <c r="FL94" s="335"/>
      <c r="FM94" s="335"/>
      <c r="FN94" s="335"/>
      <c r="FO94" s="335"/>
      <c r="FP94" s="335"/>
      <c r="FQ94" s="335"/>
      <c r="FR94" s="335"/>
      <c r="FS94" s="335"/>
      <c r="FT94" s="335"/>
      <c r="FU94" s="335"/>
      <c r="FV94" s="335"/>
      <c r="FW94" s="335"/>
      <c r="FX94" s="335"/>
      <c r="FY94" s="335"/>
      <c r="FZ94" s="335"/>
      <c r="GA94" s="335"/>
      <c r="GB94" s="335"/>
      <c r="GC94" s="335"/>
      <c r="GD94" s="335"/>
      <c r="GE94" s="335"/>
      <c r="GF94" s="335"/>
      <c r="GG94" s="335"/>
      <c r="GH94" s="335"/>
      <c r="GI94" s="335"/>
      <c r="GJ94" s="335"/>
      <c r="GK94" s="335"/>
      <c r="GL94" s="335"/>
      <c r="GM94" s="335"/>
      <c r="GN94" s="335"/>
      <c r="GO94" s="335"/>
      <c r="GP94" s="335"/>
      <c r="GQ94" s="335"/>
      <c r="GR94" s="335"/>
      <c r="GS94" s="335"/>
      <c r="GT94" s="335"/>
      <c r="GU94" s="335"/>
      <c r="GV94" s="335"/>
      <c r="GW94" s="335"/>
      <c r="GX94" s="335"/>
      <c r="GY94" s="335"/>
      <c r="GZ94" s="335"/>
      <c r="HA94" s="335"/>
      <c r="HB94" s="335"/>
      <c r="HC94" s="335"/>
      <c r="HD94" s="335"/>
      <c r="HE94" s="335"/>
      <c r="HF94" s="335"/>
      <c r="HG94" s="335"/>
      <c r="HH94" s="335"/>
      <c r="HI94" s="335"/>
      <c r="HJ94" s="335"/>
      <c r="HK94" s="335"/>
      <c r="HL94" s="335"/>
      <c r="HM94" s="335"/>
      <c r="HN94" s="335"/>
      <c r="HO94" s="335"/>
      <c r="HP94" s="335"/>
      <c r="HQ94" s="335"/>
      <c r="HR94" s="335"/>
      <c r="HS94" s="335"/>
      <c r="HT94" s="335"/>
      <c r="HU94" s="335"/>
      <c r="HV94" s="335"/>
      <c r="HW94" s="335"/>
      <c r="HX94" s="335"/>
      <c r="HY94" s="335"/>
      <c r="HZ94" s="335"/>
      <c r="IA94" s="335"/>
      <c r="IB94" s="335"/>
      <c r="IC94" s="335"/>
      <c r="ID94" s="335"/>
      <c r="IE94" s="335"/>
      <c r="IF94" s="335"/>
      <c r="IG94" s="335"/>
      <c r="IH94" s="335"/>
      <c r="II94" s="335"/>
      <c r="IJ94" s="335"/>
      <c r="IK94" s="335"/>
      <c r="IL94" s="335"/>
      <c r="IM94" s="335"/>
      <c r="IN94" s="335"/>
      <c r="IO94" s="335"/>
      <c r="IP94" s="335"/>
    </row>
    <row r="95" spans="1:250">
      <c r="Q95" s="348"/>
      <c r="R95" s="348"/>
      <c r="S95" s="348"/>
    </row>
    <row r="98" spans="17:33">
      <c r="X98" s="360"/>
    </row>
    <row r="100" spans="17:33">
      <c r="Q100" s="338"/>
      <c r="R100" s="338"/>
      <c r="S100" s="338"/>
      <c r="T100" s="338"/>
      <c r="U100" s="338"/>
      <c r="V100" s="338"/>
      <c r="W100" s="338"/>
      <c r="X100" s="338"/>
    </row>
    <row r="101" spans="17:33">
      <c r="Q101" s="338"/>
      <c r="R101" s="338"/>
      <c r="S101" s="338"/>
      <c r="T101" s="338"/>
      <c r="U101" s="338"/>
      <c r="V101" s="338"/>
      <c r="W101" s="338"/>
      <c r="X101" s="338"/>
    </row>
    <row r="102" spans="17:33">
      <c r="Q102" s="376" t="s">
        <v>2</v>
      </c>
      <c r="R102" s="377"/>
      <c r="S102" s="376" t="s">
        <v>3</v>
      </c>
      <c r="T102" s="377"/>
      <c r="U102" s="376" t="s">
        <v>4</v>
      </c>
      <c r="V102" s="377"/>
      <c r="W102" s="376" t="s">
        <v>5</v>
      </c>
      <c r="X102" s="377"/>
    </row>
    <row r="103" spans="17:33">
      <c r="Q103" s="381"/>
      <c r="R103" s="382"/>
      <c r="S103" s="356">
        <f>IF(H103="W",2, )</f>
        <v>0</v>
      </c>
      <c r="T103" s="367">
        <f>IF(J104&lt;0, 1, )</f>
        <v>0</v>
      </c>
      <c r="U103" s="356">
        <f>IF(K103="W",2, )</f>
        <v>0</v>
      </c>
      <c r="V103" s="367">
        <f>IF(M104&lt;0, 1, )</f>
        <v>0</v>
      </c>
      <c r="W103" s="356">
        <f>IF(N103="W",2, )</f>
        <v>0</v>
      </c>
      <c r="X103" s="367">
        <f>IF(P104&lt;0, 1, )</f>
        <v>0</v>
      </c>
      <c r="AE103" s="383"/>
      <c r="AF103" s="383"/>
      <c r="AG103" s="384"/>
    </row>
    <row r="104" spans="17:33">
      <c r="Q104" s="373"/>
      <c r="R104" s="374"/>
      <c r="S104" s="360"/>
      <c r="T104" s="372"/>
      <c r="U104" s="360"/>
      <c r="V104" s="372"/>
      <c r="W104" s="360"/>
      <c r="X104" s="372"/>
      <c r="AE104" s="383"/>
      <c r="AF104" s="383"/>
      <c r="AG104" s="384"/>
    </row>
    <row r="105" spans="17:33">
      <c r="Q105" s="385">
        <f>IF(E105="W",2, )</f>
        <v>0</v>
      </c>
      <c r="R105" s="386">
        <f>IF(G106&lt;0, 1, )</f>
        <v>0</v>
      </c>
      <c r="S105" s="381"/>
      <c r="T105" s="382"/>
      <c r="U105" s="356">
        <f>IF(K105="W",2, )</f>
        <v>0</v>
      </c>
      <c r="V105" s="367">
        <f>IF(M106&lt;0, 1, )</f>
        <v>0</v>
      </c>
      <c r="W105" s="356">
        <f>IF(N105="W",2, )</f>
        <v>0</v>
      </c>
      <c r="X105" s="367">
        <f>IF(P106&lt;0, 1, )</f>
        <v>0</v>
      </c>
      <c r="AE105" s="383"/>
      <c r="AF105" s="383"/>
      <c r="AG105" s="384"/>
    </row>
    <row r="106" spans="17:33">
      <c r="Q106" s="371"/>
      <c r="R106" s="372"/>
      <c r="S106" s="373"/>
      <c r="T106" s="374"/>
      <c r="U106" s="360"/>
      <c r="V106" s="372"/>
      <c r="W106" s="360"/>
      <c r="X106" s="372"/>
      <c r="AE106" s="383"/>
      <c r="AF106" s="383"/>
      <c r="AG106" s="384"/>
    </row>
    <row r="107" spans="17:33">
      <c r="Q107" s="385">
        <f>IF(E107="W",2, )</f>
        <v>0</v>
      </c>
      <c r="R107" s="386">
        <f>IF(G108&lt;0, 1, )</f>
        <v>0</v>
      </c>
      <c r="S107" s="356">
        <f>IF(H107="W",2, )</f>
        <v>0</v>
      </c>
      <c r="T107" s="367">
        <f>IF(J108&lt;0, 1, )</f>
        <v>0</v>
      </c>
      <c r="U107" s="381"/>
      <c r="V107" s="382"/>
      <c r="W107" s="356">
        <f>IF(N107="W",2, )</f>
        <v>0</v>
      </c>
      <c r="X107" s="367">
        <f>IF(P108&lt;0, 1, )</f>
        <v>0</v>
      </c>
      <c r="AE107" s="383"/>
      <c r="AF107" s="383"/>
      <c r="AG107" s="384"/>
    </row>
    <row r="108" spans="17:33">
      <c r="Q108" s="371"/>
      <c r="R108" s="372"/>
      <c r="S108" s="360"/>
      <c r="T108" s="372"/>
      <c r="U108" s="373"/>
      <c r="V108" s="374"/>
      <c r="W108" s="360"/>
      <c r="X108" s="372"/>
      <c r="AE108" s="383"/>
      <c r="AF108" s="383"/>
      <c r="AG108" s="384"/>
    </row>
    <row r="109" spans="17:33">
      <c r="Q109" s="356">
        <f>IF(E109="W",2, )</f>
        <v>0</v>
      </c>
      <c r="R109" s="387">
        <f>IF(E109="L",1, )</f>
        <v>0</v>
      </c>
      <c r="S109" s="356">
        <f>IF(H109="W",2, )</f>
        <v>0</v>
      </c>
      <c r="T109" s="367">
        <f>IF(J110&lt;0, 1, )</f>
        <v>0</v>
      </c>
      <c r="U109" s="356">
        <f>IF(K109="W",2, )</f>
        <v>0</v>
      </c>
      <c r="V109" s="367">
        <f>IF(M110&lt;0, 1, )</f>
        <v>0</v>
      </c>
      <c r="W109" s="381"/>
      <c r="X109" s="382"/>
      <c r="AE109" s="383"/>
      <c r="AF109" s="383"/>
      <c r="AG109" s="384"/>
    </row>
    <row r="110" spans="17:33">
      <c r="Q110" s="360"/>
      <c r="R110" s="372"/>
      <c r="S110" s="360"/>
      <c r="T110" s="372"/>
      <c r="U110" s="360"/>
      <c r="V110" s="372"/>
      <c r="W110" s="373"/>
      <c r="X110" s="374"/>
      <c r="AE110" s="383"/>
      <c r="AF110" s="383"/>
      <c r="AG110" s="384"/>
    </row>
    <row r="113" spans="17:24">
      <c r="Q113" s="356"/>
      <c r="R113" s="356"/>
      <c r="S113" s="356"/>
    </row>
    <row r="114" spans="17:24">
      <c r="Q114" s="348"/>
      <c r="R114" s="348"/>
      <c r="S114" s="348"/>
    </row>
    <row r="117" spans="17:24">
      <c r="X117" s="360"/>
    </row>
    <row r="118" spans="17:24">
      <c r="Q118" s="356"/>
      <c r="R118" s="356"/>
      <c r="S118" s="356"/>
    </row>
    <row r="119" spans="17:24">
      <c r="Q119" s="348"/>
      <c r="R119" s="348"/>
      <c r="S119" s="348"/>
    </row>
    <row r="122" spans="17:24">
      <c r="X122" s="360"/>
    </row>
    <row r="123" spans="17:24">
      <c r="Q123" s="356"/>
      <c r="R123" s="356"/>
      <c r="S123" s="356"/>
    </row>
    <row r="124" spans="17:24">
      <c r="Q124" s="348"/>
      <c r="R124" s="348"/>
      <c r="S124" s="348"/>
    </row>
    <row r="127" spans="17:24">
      <c r="X127" s="360"/>
    </row>
    <row r="128" spans="17:24">
      <c r="Q128" s="356"/>
      <c r="R128" s="356"/>
      <c r="S128" s="356"/>
    </row>
    <row r="129" spans="17:24">
      <c r="Q129" s="348"/>
      <c r="R129" s="348"/>
      <c r="S129" s="348"/>
    </row>
    <row r="132" spans="17:24">
      <c r="X132" s="360"/>
    </row>
    <row r="133" spans="17:24">
      <c r="Q133" s="356"/>
      <c r="R133" s="356"/>
      <c r="S133" s="356"/>
    </row>
    <row r="134" spans="17:24">
      <c r="Q134" s="348"/>
      <c r="R134" s="348"/>
      <c r="S134" s="348"/>
    </row>
    <row r="137" spans="17:24">
      <c r="Q137" s="360"/>
      <c r="R137" s="360"/>
      <c r="S137" s="360"/>
      <c r="T137" s="360"/>
      <c r="U137" s="360"/>
      <c r="V137" s="360"/>
      <c r="W137" s="360"/>
      <c r="X137" s="360"/>
    </row>
    <row r="138" spans="17:24">
      <c r="Q138" s="348"/>
      <c r="R138" s="348"/>
      <c r="S138" s="348"/>
    </row>
    <row r="139" spans="17:24">
      <c r="Q139" s="348"/>
      <c r="R139" s="348"/>
      <c r="S139" s="348"/>
    </row>
    <row r="142" spans="17:24">
      <c r="X142" s="360"/>
    </row>
    <row r="144" spans="17:24">
      <c r="Q144" s="338"/>
      <c r="R144" s="338"/>
      <c r="S144" s="338"/>
      <c r="T144" s="338"/>
      <c r="U144" s="338"/>
      <c r="V144" s="338"/>
      <c r="W144" s="338"/>
      <c r="X144" s="338"/>
    </row>
    <row r="145" spans="17:33">
      <c r="Q145" s="338"/>
      <c r="R145" s="338"/>
      <c r="S145" s="338"/>
      <c r="T145" s="338"/>
      <c r="U145" s="338"/>
      <c r="V145" s="338"/>
      <c r="W145" s="338"/>
      <c r="X145" s="338"/>
    </row>
    <row r="146" spans="17:33">
      <c r="Q146" s="376" t="s">
        <v>2</v>
      </c>
      <c r="R146" s="377"/>
      <c r="S146" s="376" t="s">
        <v>3</v>
      </c>
      <c r="T146" s="377"/>
      <c r="U146" s="376" t="s">
        <v>4</v>
      </c>
      <c r="V146" s="377"/>
      <c r="W146" s="376" t="s">
        <v>5</v>
      </c>
      <c r="X146" s="377"/>
    </row>
    <row r="147" spans="17:33">
      <c r="Q147" s="381"/>
      <c r="R147" s="382"/>
      <c r="S147" s="356">
        <f>IF(H147="W",2, )</f>
        <v>0</v>
      </c>
      <c r="T147" s="367">
        <f>IF(J148&lt;0, 1, )</f>
        <v>0</v>
      </c>
      <c r="U147" s="356">
        <f>IF(K147="W",2, )</f>
        <v>0</v>
      </c>
      <c r="V147" s="367">
        <f>IF(M148&lt;0, 1, )</f>
        <v>0</v>
      </c>
      <c r="W147" s="356">
        <f>IF(N147="W",2, )</f>
        <v>0</v>
      </c>
      <c r="X147" s="367">
        <f>IF(P148&lt;0, 1, )</f>
        <v>0</v>
      </c>
      <c r="AE147" s="383"/>
      <c r="AF147" s="383"/>
      <c r="AG147" s="384"/>
    </row>
    <row r="148" spans="17:33">
      <c r="Q148" s="373"/>
      <c r="R148" s="374"/>
      <c r="S148" s="360"/>
      <c r="T148" s="372"/>
      <c r="U148" s="360"/>
      <c r="V148" s="372"/>
      <c r="W148" s="360"/>
      <c r="X148" s="372"/>
      <c r="AE148" s="383"/>
      <c r="AF148" s="383"/>
      <c r="AG148" s="384"/>
    </row>
    <row r="149" spans="17:33">
      <c r="Q149" s="385">
        <f>IF(E149="W",2, )</f>
        <v>0</v>
      </c>
      <c r="R149" s="386">
        <f>IF(G150&lt;0, 1, )</f>
        <v>0</v>
      </c>
      <c r="S149" s="381"/>
      <c r="T149" s="382"/>
      <c r="U149" s="356">
        <f>IF(K149="W",2, )</f>
        <v>0</v>
      </c>
      <c r="V149" s="367">
        <f>IF(M150&lt;0, 1, )</f>
        <v>0</v>
      </c>
      <c r="W149" s="356">
        <f>IF(N149="W",2, )</f>
        <v>0</v>
      </c>
      <c r="X149" s="367">
        <f>IF(P150&lt;0, 1, )</f>
        <v>0</v>
      </c>
      <c r="AE149" s="383"/>
      <c r="AF149" s="383"/>
      <c r="AG149" s="384"/>
    </row>
    <row r="150" spans="17:33">
      <c r="Q150" s="371"/>
      <c r="R150" s="372"/>
      <c r="S150" s="373"/>
      <c r="T150" s="374"/>
      <c r="U150" s="360"/>
      <c r="V150" s="372"/>
      <c r="W150" s="360"/>
      <c r="X150" s="372"/>
      <c r="AE150" s="383"/>
      <c r="AF150" s="383"/>
      <c r="AG150" s="384"/>
    </row>
    <row r="151" spans="17:33">
      <c r="Q151" s="385">
        <f>IF(E151="W",2, )</f>
        <v>0</v>
      </c>
      <c r="R151" s="386">
        <f>IF(G152&lt;0, 1, )</f>
        <v>0</v>
      </c>
      <c r="S151" s="356">
        <f>IF(H151="W",2, )</f>
        <v>0</v>
      </c>
      <c r="T151" s="367">
        <f>IF(J152&lt;0, 1, )</f>
        <v>0</v>
      </c>
      <c r="U151" s="381"/>
      <c r="V151" s="382"/>
      <c r="W151" s="356">
        <f>IF(N151="W",2, )</f>
        <v>0</v>
      </c>
      <c r="X151" s="367">
        <f>IF(P152&lt;0, 1, )</f>
        <v>0</v>
      </c>
      <c r="AE151" s="383"/>
      <c r="AF151" s="383"/>
      <c r="AG151" s="384"/>
    </row>
    <row r="152" spans="17:33">
      <c r="Q152" s="371"/>
      <c r="R152" s="372"/>
      <c r="S152" s="360"/>
      <c r="T152" s="372"/>
      <c r="U152" s="373"/>
      <c r="V152" s="374"/>
      <c r="W152" s="360"/>
      <c r="X152" s="372"/>
      <c r="AE152" s="383"/>
      <c r="AF152" s="383"/>
      <c r="AG152" s="384"/>
    </row>
    <row r="153" spans="17:33">
      <c r="Q153" s="356">
        <f>IF(E153="W",2, )</f>
        <v>0</v>
      </c>
      <c r="R153" s="387">
        <f>IF(E153="L",1, )</f>
        <v>0</v>
      </c>
      <c r="S153" s="356">
        <f>IF(H153="W",2, )</f>
        <v>0</v>
      </c>
      <c r="T153" s="367">
        <f>IF(J154&lt;0, 1, )</f>
        <v>0</v>
      </c>
      <c r="U153" s="356">
        <f>IF(K153="W",2, )</f>
        <v>0</v>
      </c>
      <c r="V153" s="367">
        <f>IF(M154&lt;0, 1, )</f>
        <v>0</v>
      </c>
      <c r="W153" s="381"/>
      <c r="X153" s="382"/>
      <c r="AE153" s="383"/>
      <c r="AF153" s="383"/>
      <c r="AG153" s="384"/>
    </row>
    <row r="154" spans="17:33">
      <c r="Q154" s="360"/>
      <c r="R154" s="372"/>
      <c r="S154" s="360"/>
      <c r="T154" s="372"/>
      <c r="U154" s="360"/>
      <c r="V154" s="372"/>
      <c r="W154" s="373"/>
      <c r="X154" s="374"/>
      <c r="AE154" s="383"/>
      <c r="AF154" s="383"/>
      <c r="AG154" s="384"/>
    </row>
    <row r="157" spans="17:33">
      <c r="Q157" s="356"/>
      <c r="R157" s="356"/>
      <c r="S157" s="356"/>
    </row>
    <row r="158" spans="17:33">
      <c r="Q158" s="348"/>
      <c r="R158" s="348"/>
      <c r="S158" s="348"/>
    </row>
    <row r="161" spans="17:24">
      <c r="X161" s="360"/>
    </row>
    <row r="162" spans="17:24">
      <c r="Q162" s="356"/>
      <c r="R162" s="356"/>
      <c r="S162" s="356"/>
    </row>
    <row r="163" spans="17:24">
      <c r="Q163" s="348"/>
      <c r="R163" s="348"/>
      <c r="S163" s="348"/>
    </row>
    <row r="166" spans="17:24">
      <c r="X166" s="360"/>
    </row>
    <row r="167" spans="17:24">
      <c r="Q167" s="356"/>
      <c r="R167" s="356"/>
      <c r="S167" s="356"/>
    </row>
    <row r="168" spans="17:24">
      <c r="Q168" s="348"/>
      <c r="R168" s="348"/>
      <c r="S168" s="348"/>
    </row>
    <row r="171" spans="17:24">
      <c r="X171" s="360"/>
    </row>
    <row r="172" spans="17:24">
      <c r="Q172" s="356"/>
      <c r="R172" s="356"/>
      <c r="S172" s="356"/>
    </row>
    <row r="173" spans="17:24">
      <c r="Q173" s="348"/>
      <c r="R173" s="348"/>
      <c r="S173" s="348"/>
    </row>
    <row r="176" spans="17:24">
      <c r="X176" s="360"/>
    </row>
    <row r="177" spans="17:33">
      <c r="Q177" s="356"/>
      <c r="R177" s="356"/>
      <c r="S177" s="356"/>
    </row>
    <row r="178" spans="17:33">
      <c r="Q178" s="348"/>
      <c r="R178" s="348"/>
      <c r="S178" s="348"/>
    </row>
    <row r="181" spans="17:33">
      <c r="Q181" s="360"/>
      <c r="R181" s="360"/>
      <c r="S181" s="360"/>
      <c r="T181" s="360"/>
      <c r="U181" s="360"/>
      <c r="V181" s="360"/>
      <c r="W181" s="360"/>
      <c r="X181" s="360"/>
    </row>
    <row r="182" spans="17:33">
      <c r="Q182" s="348"/>
      <c r="R182" s="348"/>
      <c r="S182" s="348"/>
    </row>
    <row r="183" spans="17:33">
      <c r="Q183" s="348"/>
      <c r="R183" s="348"/>
      <c r="S183" s="348"/>
    </row>
    <row r="186" spans="17:33">
      <c r="X186" s="360"/>
    </row>
    <row r="187" spans="17:33">
      <c r="X187" s="348"/>
    </row>
    <row r="188" spans="17:33">
      <c r="Q188" s="338"/>
      <c r="R188" s="338"/>
      <c r="S188" s="338"/>
      <c r="T188" s="338"/>
      <c r="U188" s="338"/>
      <c r="V188" s="338"/>
      <c r="W188" s="338"/>
      <c r="X188" s="338"/>
    </row>
    <row r="189" spans="17:33">
      <c r="Q189" s="338"/>
      <c r="R189" s="338"/>
      <c r="S189" s="338"/>
      <c r="T189" s="338"/>
      <c r="U189" s="338"/>
      <c r="V189" s="338"/>
      <c r="W189" s="338"/>
      <c r="X189" s="338"/>
    </row>
    <row r="190" spans="17:33">
      <c r="Q190" s="376" t="s">
        <v>2</v>
      </c>
      <c r="R190" s="377"/>
      <c r="S190" s="376" t="s">
        <v>3</v>
      </c>
      <c r="T190" s="377"/>
      <c r="U190" s="376" t="s">
        <v>4</v>
      </c>
      <c r="V190" s="377"/>
      <c r="W190" s="376" t="s">
        <v>5</v>
      </c>
      <c r="X190" s="377"/>
    </row>
    <row r="191" spans="17:33">
      <c r="Q191" s="381"/>
      <c r="R191" s="382"/>
      <c r="S191" s="356">
        <f>IF(H191="W",2, )</f>
        <v>0</v>
      </c>
      <c r="T191" s="367">
        <f>IF(J192&lt;0, 1, )</f>
        <v>0</v>
      </c>
      <c r="U191" s="356">
        <f>IF(K191="W",2, )</f>
        <v>0</v>
      </c>
      <c r="V191" s="367">
        <f>IF(M192&lt;0, 1, )</f>
        <v>0</v>
      </c>
      <c r="W191" s="356">
        <f>IF(N191="W",2, )</f>
        <v>0</v>
      </c>
      <c r="X191" s="367">
        <f>IF(P192&lt;0, 1, )</f>
        <v>0</v>
      </c>
      <c r="AE191" s="383"/>
      <c r="AF191" s="383"/>
      <c r="AG191" s="384"/>
    </row>
    <row r="192" spans="17:33">
      <c r="Q192" s="373"/>
      <c r="R192" s="374"/>
      <c r="S192" s="360"/>
      <c r="T192" s="372"/>
      <c r="U192" s="360"/>
      <c r="V192" s="372"/>
      <c r="W192" s="360"/>
      <c r="X192" s="372"/>
      <c r="AE192" s="383"/>
      <c r="AF192" s="383"/>
      <c r="AG192" s="384"/>
    </row>
    <row r="193" spans="17:33">
      <c r="Q193" s="385">
        <f>IF(E193="W",2, )</f>
        <v>0</v>
      </c>
      <c r="R193" s="386">
        <f>IF(G194&lt;0, 1, )</f>
        <v>0</v>
      </c>
      <c r="S193" s="381"/>
      <c r="T193" s="382"/>
      <c r="U193" s="356">
        <f>IF(K193="W",2, )</f>
        <v>0</v>
      </c>
      <c r="V193" s="367">
        <f>IF(M194&lt;0, 1, )</f>
        <v>0</v>
      </c>
      <c r="W193" s="356">
        <f>IF(N193="W",2, )</f>
        <v>0</v>
      </c>
      <c r="X193" s="367">
        <f>IF(P194&lt;0, 1, )</f>
        <v>0</v>
      </c>
      <c r="AE193" s="383"/>
      <c r="AF193" s="383"/>
      <c r="AG193" s="384"/>
    </row>
    <row r="194" spans="17:33">
      <c r="Q194" s="371"/>
      <c r="R194" s="372"/>
      <c r="S194" s="373"/>
      <c r="T194" s="374"/>
      <c r="U194" s="360"/>
      <c r="V194" s="372"/>
      <c r="W194" s="360"/>
      <c r="X194" s="372"/>
      <c r="AE194" s="383"/>
      <c r="AF194" s="383"/>
      <c r="AG194" s="384"/>
    </row>
    <row r="195" spans="17:33">
      <c r="Q195" s="385">
        <f>IF(E195="W",2, )</f>
        <v>0</v>
      </c>
      <c r="R195" s="386">
        <f>IF(G196&lt;0, 1, )</f>
        <v>0</v>
      </c>
      <c r="S195" s="356">
        <f>IF(H195="W",2, )</f>
        <v>0</v>
      </c>
      <c r="T195" s="367">
        <f>IF(J196&lt;0, 1, )</f>
        <v>0</v>
      </c>
      <c r="U195" s="381"/>
      <c r="V195" s="382"/>
      <c r="W195" s="356">
        <f>IF(N195="W",2, )</f>
        <v>0</v>
      </c>
      <c r="X195" s="367">
        <f>IF(P196&lt;0, 1, )</f>
        <v>0</v>
      </c>
      <c r="AE195" s="383"/>
      <c r="AF195" s="383"/>
      <c r="AG195" s="384"/>
    </row>
    <row r="196" spans="17:33">
      <c r="Q196" s="371"/>
      <c r="R196" s="372"/>
      <c r="S196" s="360"/>
      <c r="T196" s="372"/>
      <c r="U196" s="373"/>
      <c r="V196" s="374"/>
      <c r="W196" s="360"/>
      <c r="X196" s="372"/>
      <c r="AE196" s="383"/>
      <c r="AF196" s="383"/>
      <c r="AG196" s="384"/>
    </row>
    <row r="197" spans="17:33">
      <c r="Q197" s="356">
        <f>IF(E197="W",2, )</f>
        <v>0</v>
      </c>
      <c r="R197" s="387">
        <f>IF(E197="L",1, )</f>
        <v>0</v>
      </c>
      <c r="S197" s="356">
        <f>IF(H197="W",2, )</f>
        <v>0</v>
      </c>
      <c r="T197" s="367">
        <f>IF(J198&lt;0, 1, )</f>
        <v>0</v>
      </c>
      <c r="U197" s="356">
        <f>IF(K197="W",2, )</f>
        <v>0</v>
      </c>
      <c r="V197" s="367">
        <f>IF(M198&lt;0, 1, )</f>
        <v>0</v>
      </c>
      <c r="W197" s="381"/>
      <c r="X197" s="382"/>
      <c r="AE197" s="383"/>
      <c r="AF197" s="383"/>
      <c r="AG197" s="384"/>
    </row>
    <row r="198" spans="17:33">
      <c r="Q198" s="360"/>
      <c r="R198" s="372"/>
      <c r="S198" s="360"/>
      <c r="T198" s="372"/>
      <c r="U198" s="360"/>
      <c r="V198" s="372"/>
      <c r="W198" s="373"/>
      <c r="X198" s="374"/>
      <c r="AE198" s="383"/>
      <c r="AF198" s="383"/>
      <c r="AG198" s="384"/>
    </row>
    <row r="201" spans="17:33">
      <c r="Q201" s="356"/>
      <c r="R201" s="356"/>
      <c r="S201" s="356"/>
    </row>
    <row r="202" spans="17:33">
      <c r="Q202" s="348"/>
      <c r="R202" s="348"/>
      <c r="S202" s="348"/>
    </row>
    <row r="205" spans="17:33">
      <c r="X205" s="360"/>
    </row>
    <row r="206" spans="17:33">
      <c r="Q206" s="356"/>
      <c r="R206" s="356"/>
      <c r="S206" s="356"/>
    </row>
    <row r="207" spans="17:33">
      <c r="Q207" s="348"/>
      <c r="R207" s="348"/>
      <c r="S207" s="348"/>
    </row>
    <row r="210" spans="17:24">
      <c r="X210" s="360"/>
    </row>
    <row r="211" spans="17:24">
      <c r="Q211" s="356"/>
      <c r="R211" s="356"/>
      <c r="S211" s="356"/>
    </row>
    <row r="212" spans="17:24">
      <c r="Q212" s="348"/>
      <c r="R212" s="348"/>
      <c r="S212" s="348"/>
    </row>
    <row r="215" spans="17:24">
      <c r="X215" s="360"/>
    </row>
    <row r="216" spans="17:24">
      <c r="Q216" s="356"/>
      <c r="R216" s="356"/>
      <c r="S216" s="356"/>
    </row>
    <row r="217" spans="17:24">
      <c r="Q217" s="348"/>
      <c r="R217" s="348"/>
      <c r="S217" s="348"/>
    </row>
    <row r="220" spans="17:24">
      <c r="X220" s="360"/>
    </row>
    <row r="221" spans="17:24">
      <c r="Q221" s="356"/>
      <c r="R221" s="356"/>
      <c r="S221" s="356"/>
    </row>
    <row r="222" spans="17:24">
      <c r="Q222" s="348"/>
      <c r="R222" s="348"/>
      <c r="S222" s="348"/>
    </row>
    <row r="225" spans="17:24">
      <c r="Q225" s="360"/>
      <c r="R225" s="360"/>
      <c r="S225" s="360"/>
      <c r="T225" s="360"/>
      <c r="U225" s="360"/>
      <c r="V225" s="360"/>
      <c r="W225" s="360"/>
      <c r="X225" s="360"/>
    </row>
    <row r="226" spans="17:24">
      <c r="Q226" s="348"/>
      <c r="R226" s="348"/>
      <c r="S226" s="348"/>
    </row>
    <row r="227" spans="17:24">
      <c r="Q227" s="348"/>
      <c r="R227" s="348"/>
      <c r="S227" s="348"/>
    </row>
    <row r="230" spans="17:24">
      <c r="X230" s="360"/>
    </row>
  </sheetData>
  <mergeCells count="3">
    <mergeCell ref="Y1:AB1"/>
    <mergeCell ref="Y35:AB35"/>
    <mergeCell ref="Y82:AB82"/>
  </mergeCells>
  <printOptions horizontalCentered="1"/>
  <pageMargins left="0.5" right="0.5" top="1.25" bottom="1" header="0.5" footer="0.5"/>
  <pageSetup scale="83" fitToHeight="4" orientation="portrait" horizontalDpi="4294967292" verticalDpi="4294967292"/>
  <headerFooter>
    <oddHeader>&amp;C&amp;"Times New Roman,Bold"&amp;18&amp;K000000 2015 Georgia Games</oddHeader>
  </headerFooter>
  <rowBreaks count="3" manualBreakCount="3">
    <brk id="34" max="28" man="1"/>
    <brk id="49" max="16383" man="1"/>
    <brk id="81" max="28" man="1"/>
  </rowBreaks>
  <extLst>
    <ext xmlns:mx="http://schemas.microsoft.com/office/mac/excel/2008/main" uri="{64002731-A6B0-56B0-2670-7721B7C09600}">
      <mx:PLV Mode="0" OnePage="0" WScale="91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8"/>
  <sheetViews>
    <sheetView showGridLines="0" topLeftCell="B3" zoomScale="125" zoomScaleNormal="125" zoomScalePageLayoutView="125" workbookViewId="0">
      <selection activeCell="H18" sqref="H18"/>
    </sheetView>
  </sheetViews>
  <sheetFormatPr baseColWidth="10" defaultRowHeight="15" x14ac:dyDescent="0"/>
  <cols>
    <col min="1" max="1" width="5" style="66" customWidth="1"/>
    <col min="2" max="2" width="17.85546875" style="1" customWidth="1"/>
    <col min="3" max="4" width="6.5703125" style="1" customWidth="1"/>
    <col min="5" max="7" width="16.7109375" style="66" customWidth="1"/>
    <col min="8" max="16384" width="10.7109375" style="1"/>
  </cols>
  <sheetData>
    <row r="1" spans="1:7" ht="28" customHeight="1">
      <c r="A1" s="324"/>
      <c r="B1" s="2" t="s">
        <v>127</v>
      </c>
      <c r="C1" s="2"/>
      <c r="D1" s="87"/>
      <c r="E1" s="388"/>
      <c r="F1" s="388" t="s">
        <v>125</v>
      </c>
      <c r="G1" s="324"/>
    </row>
    <row r="2" spans="1:7" ht="28" customHeight="1">
      <c r="A2" s="324" t="s">
        <v>100</v>
      </c>
      <c r="B2" s="2"/>
      <c r="C2" s="2" t="s">
        <v>24</v>
      </c>
      <c r="D2" s="87" t="s">
        <v>101</v>
      </c>
      <c r="E2" s="324"/>
      <c r="F2" s="2" t="s">
        <v>131</v>
      </c>
      <c r="G2" s="324"/>
    </row>
    <row r="3" spans="1:7" ht="29" customHeight="1">
      <c r="A3" s="357">
        <v>1</v>
      </c>
      <c r="B3" s="143" t="s">
        <v>211</v>
      </c>
      <c r="C3" s="143"/>
      <c r="D3" s="103"/>
      <c r="E3" s="324"/>
      <c r="F3" s="324"/>
      <c r="G3" s="324"/>
    </row>
    <row r="4" spans="1:7" ht="20" customHeight="1">
      <c r="A4" s="324"/>
      <c r="B4" s="232"/>
      <c r="C4" s="232"/>
      <c r="D4" s="126"/>
      <c r="E4" s="326" t="s">
        <v>178</v>
      </c>
      <c r="F4" s="324"/>
      <c r="G4" s="324"/>
    </row>
    <row r="5" spans="1:7" ht="20" customHeight="1">
      <c r="A5" s="323" t="s">
        <v>10</v>
      </c>
      <c r="B5" s="143" t="s">
        <v>135</v>
      </c>
      <c r="C5" s="143"/>
      <c r="D5" s="125"/>
      <c r="E5" s="258" t="s">
        <v>179</v>
      </c>
      <c r="F5" s="325" t="s">
        <v>182</v>
      </c>
      <c r="G5" s="324"/>
    </row>
    <row r="6" spans="1:7" ht="20" customHeight="1">
      <c r="A6" s="324"/>
      <c r="B6" s="232"/>
      <c r="C6" s="232"/>
      <c r="D6" s="87"/>
      <c r="E6" s="243"/>
      <c r="F6" s="425" t="s">
        <v>185</v>
      </c>
      <c r="G6" s="324"/>
    </row>
    <row r="7" spans="1:7" ht="20" customHeight="1">
      <c r="A7" s="323" t="s">
        <v>10</v>
      </c>
      <c r="B7" s="143" t="s">
        <v>139</v>
      </c>
      <c r="C7" s="143"/>
      <c r="D7" s="103"/>
      <c r="E7" s="243"/>
      <c r="F7" s="134"/>
      <c r="G7" s="324"/>
    </row>
    <row r="8" spans="1:7" ht="20" customHeight="1">
      <c r="A8" s="323" t="s">
        <v>10</v>
      </c>
      <c r="B8" s="232"/>
      <c r="C8" s="232"/>
      <c r="D8" s="126"/>
      <c r="E8" s="243" t="s">
        <v>182</v>
      </c>
      <c r="F8" s="243"/>
      <c r="G8" s="324"/>
    </row>
    <row r="9" spans="1:7" ht="20" customHeight="1">
      <c r="A9" s="323" t="s">
        <v>10</v>
      </c>
      <c r="B9" s="143" t="s">
        <v>144</v>
      </c>
      <c r="C9" s="143"/>
      <c r="D9" s="125"/>
      <c r="E9" s="238"/>
      <c r="F9" s="243"/>
      <c r="G9" s="324"/>
    </row>
    <row r="10" spans="1:7" ht="20" customHeight="1">
      <c r="A10" s="323" t="s">
        <v>10</v>
      </c>
      <c r="B10" s="232"/>
      <c r="C10" s="232"/>
      <c r="D10" s="87"/>
      <c r="E10" s="324"/>
      <c r="F10" s="389"/>
      <c r="G10" s="326" t="s">
        <v>180</v>
      </c>
    </row>
    <row r="11" spans="1:7" ht="20" customHeight="1">
      <c r="A11" s="323" t="s">
        <v>10</v>
      </c>
      <c r="B11" s="143" t="s">
        <v>175</v>
      </c>
      <c r="C11" s="143"/>
      <c r="D11" s="103"/>
      <c r="E11" s="324"/>
      <c r="F11" s="243"/>
      <c r="G11" s="238" t="s">
        <v>157</v>
      </c>
    </row>
    <row r="12" spans="1:7" ht="20" customHeight="1">
      <c r="A12" s="323" t="s">
        <v>10</v>
      </c>
      <c r="B12" s="232"/>
      <c r="C12" s="232"/>
      <c r="D12" s="126"/>
      <c r="E12" s="326" t="s">
        <v>183</v>
      </c>
      <c r="F12" s="243"/>
      <c r="G12" s="323"/>
    </row>
    <row r="13" spans="1:7" ht="20" customHeight="1">
      <c r="A13" s="323" t="s">
        <v>10</v>
      </c>
      <c r="B13" s="143" t="s">
        <v>132</v>
      </c>
      <c r="C13" s="143"/>
      <c r="D13" s="125"/>
      <c r="E13" s="245" t="s">
        <v>184</v>
      </c>
      <c r="F13" s="243"/>
      <c r="G13" s="323"/>
    </row>
    <row r="14" spans="1:7" ht="20" customHeight="1">
      <c r="A14" s="324"/>
      <c r="B14" s="232"/>
      <c r="C14" s="232"/>
      <c r="D14" s="87"/>
      <c r="E14" s="243"/>
      <c r="F14" s="134" t="s">
        <v>180</v>
      </c>
      <c r="G14" s="323"/>
    </row>
    <row r="15" spans="1:7" ht="20" customHeight="1">
      <c r="A15" s="323" t="s">
        <v>10</v>
      </c>
      <c r="B15" s="143" t="s">
        <v>142</v>
      </c>
      <c r="C15" s="143"/>
      <c r="D15" s="103"/>
      <c r="E15" s="243"/>
      <c r="F15" s="120" t="s">
        <v>210</v>
      </c>
      <c r="G15" s="323"/>
    </row>
    <row r="16" spans="1:7" ht="20" customHeight="1">
      <c r="A16" s="324"/>
      <c r="B16" s="232"/>
      <c r="C16" s="232"/>
      <c r="D16" s="126"/>
      <c r="E16" s="243" t="s">
        <v>180</v>
      </c>
      <c r="F16" s="324"/>
      <c r="G16" s="323"/>
    </row>
    <row r="17" spans="1:7" ht="20" customHeight="1">
      <c r="A17" s="357">
        <v>2</v>
      </c>
      <c r="B17" s="143" t="s">
        <v>136</v>
      </c>
      <c r="C17" s="143"/>
      <c r="D17" s="125"/>
      <c r="E17" s="238" t="s">
        <v>181</v>
      </c>
      <c r="F17" s="324"/>
      <c r="G17" s="323"/>
    </row>
    <row r="18" spans="1:7" ht="16">
      <c r="A18" s="324"/>
      <c r="B18" s="87"/>
      <c r="C18" s="87"/>
      <c r="D18" s="87"/>
      <c r="E18" s="324"/>
      <c r="F18" s="324"/>
      <c r="G18" s="323"/>
    </row>
    <row r="19" spans="1:7" ht="20" hidden="1" customHeight="1">
      <c r="A19" s="357">
        <v>3</v>
      </c>
      <c r="B19" s="143"/>
      <c r="C19" s="143"/>
      <c r="D19" s="103"/>
      <c r="E19" s="324"/>
      <c r="F19" s="324"/>
      <c r="G19" s="243"/>
    </row>
    <row r="20" spans="1:7" ht="20" hidden="1" customHeight="1">
      <c r="A20" s="324"/>
      <c r="B20" s="232"/>
      <c r="C20" s="232"/>
      <c r="D20" s="126"/>
      <c r="E20" s="324"/>
      <c r="F20" s="324"/>
      <c r="G20" s="243"/>
    </row>
    <row r="21" spans="1:7" ht="20" hidden="1" customHeight="1">
      <c r="A21" s="323" t="s">
        <v>10</v>
      </c>
      <c r="B21" s="143"/>
      <c r="C21" s="143"/>
      <c r="D21" s="125"/>
      <c r="E21" s="258"/>
      <c r="F21" s="324"/>
      <c r="G21" s="243"/>
    </row>
    <row r="22" spans="1:7" ht="20" hidden="1" customHeight="1">
      <c r="A22" s="324"/>
      <c r="B22" s="232"/>
      <c r="C22" s="232"/>
      <c r="D22" s="87"/>
      <c r="E22" s="243"/>
      <c r="F22" s="118"/>
      <c r="G22" s="243"/>
    </row>
    <row r="23" spans="1:7" ht="20" hidden="1" customHeight="1">
      <c r="A23" s="323" t="s">
        <v>10</v>
      </c>
      <c r="B23" s="143"/>
      <c r="C23" s="143"/>
      <c r="D23" s="103"/>
      <c r="E23" s="243"/>
      <c r="F23" s="113"/>
      <c r="G23" s="243"/>
    </row>
    <row r="24" spans="1:7" ht="20" hidden="1" customHeight="1">
      <c r="A24" s="324"/>
      <c r="B24" s="232"/>
      <c r="C24" s="232"/>
      <c r="D24" s="126"/>
      <c r="E24" s="243"/>
      <c r="F24" s="243"/>
      <c r="G24" s="243"/>
    </row>
    <row r="25" spans="1:7" ht="20" hidden="1" customHeight="1">
      <c r="A25" s="324"/>
      <c r="B25" s="143"/>
      <c r="C25" s="143"/>
      <c r="D25" s="125"/>
      <c r="E25" s="238"/>
      <c r="F25" s="243"/>
      <c r="G25" s="243"/>
    </row>
    <row r="26" spans="1:7" ht="20" hidden="1" customHeight="1">
      <c r="A26" s="324"/>
      <c r="B26" s="232"/>
      <c r="C26" s="232"/>
      <c r="D26" s="87"/>
      <c r="E26" s="324"/>
      <c r="F26" s="389"/>
      <c r="G26" s="86"/>
    </row>
    <row r="27" spans="1:7" ht="20" hidden="1" customHeight="1">
      <c r="A27" s="324"/>
      <c r="B27" s="143"/>
      <c r="C27" s="143"/>
      <c r="D27" s="103"/>
      <c r="E27" s="324"/>
      <c r="F27" s="243"/>
      <c r="G27" s="323"/>
    </row>
    <row r="28" spans="1:7" ht="20" hidden="1" customHeight="1">
      <c r="A28" s="324"/>
      <c r="B28" s="232"/>
      <c r="C28" s="232"/>
      <c r="D28" s="126"/>
      <c r="E28" s="324"/>
      <c r="F28" s="243"/>
      <c r="G28" s="324"/>
    </row>
    <row r="29" spans="1:7" ht="20" hidden="1" customHeight="1">
      <c r="A29" s="323" t="s">
        <v>10</v>
      </c>
      <c r="B29" s="143"/>
      <c r="C29" s="143"/>
      <c r="D29" s="125"/>
      <c r="E29" s="258"/>
      <c r="F29" s="243"/>
      <c r="G29" s="324"/>
    </row>
    <row r="30" spans="1:7" ht="20" hidden="1" customHeight="1">
      <c r="A30" s="324"/>
      <c r="B30" s="232"/>
      <c r="C30" s="232"/>
      <c r="D30" s="87"/>
      <c r="E30" s="243"/>
      <c r="F30" s="134"/>
      <c r="G30" s="324"/>
    </row>
    <row r="31" spans="1:7" ht="20" hidden="1" customHeight="1">
      <c r="A31" s="323" t="s">
        <v>10</v>
      </c>
      <c r="B31" s="143"/>
      <c r="C31" s="143"/>
      <c r="D31" s="103"/>
      <c r="E31" s="243"/>
      <c r="F31" s="117"/>
      <c r="G31" s="324"/>
    </row>
    <row r="32" spans="1:7" ht="20" hidden="1" customHeight="1">
      <c r="A32" s="324"/>
      <c r="B32" s="232"/>
      <c r="C32" s="232"/>
      <c r="D32" s="126"/>
      <c r="E32" s="86"/>
      <c r="F32" s="324"/>
      <c r="G32" s="324"/>
    </row>
    <row r="33" spans="1:8" ht="20" hidden="1" customHeight="1">
      <c r="A33" s="357">
        <v>2</v>
      </c>
      <c r="B33" s="143"/>
      <c r="C33" s="143"/>
      <c r="D33" s="125"/>
      <c r="E33" s="323"/>
      <c r="F33" s="323"/>
      <c r="G33" s="324"/>
    </row>
    <row r="34" spans="1:8" ht="16">
      <c r="A34" s="324"/>
      <c r="B34" s="87"/>
      <c r="C34" s="87"/>
      <c r="D34" s="87"/>
      <c r="E34" s="323"/>
      <c r="F34" s="323"/>
      <c r="G34" s="324"/>
    </row>
    <row r="35" spans="1:8" ht="16">
      <c r="A35" s="324"/>
      <c r="B35" s="87"/>
      <c r="C35" s="87"/>
      <c r="D35" s="87"/>
      <c r="E35" s="323"/>
      <c r="F35" s="143" t="s">
        <v>211</v>
      </c>
      <c r="G35" s="323"/>
      <c r="H35" s="97"/>
    </row>
    <row r="36" spans="1:8" ht="16">
      <c r="A36" s="324"/>
      <c r="B36" s="87"/>
      <c r="C36" s="87"/>
      <c r="D36" s="87"/>
      <c r="E36" s="323"/>
      <c r="F36" s="150"/>
      <c r="G36" s="326" t="s">
        <v>212</v>
      </c>
      <c r="H36" s="97"/>
    </row>
    <row r="37" spans="1:8" ht="16">
      <c r="A37" s="324"/>
      <c r="B37" s="87"/>
      <c r="C37" s="87"/>
      <c r="D37" s="87"/>
      <c r="E37" s="323"/>
      <c r="F37" s="390" t="s">
        <v>132</v>
      </c>
      <c r="G37" s="323" t="s">
        <v>213</v>
      </c>
    </row>
    <row r="38" spans="1:8" ht="16">
      <c r="A38" s="324"/>
      <c r="B38" s="87"/>
      <c r="C38" s="87"/>
      <c r="D38" s="87"/>
      <c r="E38" s="324"/>
      <c r="F38" s="324"/>
      <c r="G38" s="324"/>
    </row>
  </sheetData>
  <phoneticPr fontId="23" type="noConversion"/>
  <printOptions horizontalCentered="1"/>
  <pageMargins left="0.5" right="0.5" top="1.25" bottom="0.75" header="0.5" footer="0.5"/>
  <pageSetup scale="89" orientation="portrait" horizontalDpi="4294967292" verticalDpi="4294967292"/>
  <headerFooter>
    <oddHeader>&amp;C&amp;"Times New Roman,Bold"&amp;16 &amp;K0000002015 Georgia Games</oddHeader>
  </headerFooter>
  <extLst>
    <ext xmlns:mx="http://schemas.microsoft.com/office/mac/excel/2008/main" uri="{64002731-A6B0-56B0-2670-7721B7C09600}">
      <mx:PLV Mode="0" OnePage="0" WScale="14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showGridLines="0" showZeros="0" topLeftCell="A2" zoomScale="125" zoomScaleNormal="125" zoomScalePageLayoutView="125" workbookViewId="0">
      <selection activeCell="AD21" sqref="AD21"/>
    </sheetView>
  </sheetViews>
  <sheetFormatPr baseColWidth="10" defaultColWidth="11.42578125" defaultRowHeight="15" x14ac:dyDescent="0"/>
  <cols>
    <col min="1" max="1" width="3" style="1" customWidth="1"/>
    <col min="2" max="2" width="14.85546875" style="1" customWidth="1"/>
    <col min="3" max="3" width="4.7109375" style="4" customWidth="1"/>
    <col min="4" max="4" width="5.5703125" style="4" customWidth="1"/>
    <col min="5" max="15" width="3.140625" style="4" customWidth="1"/>
    <col min="16" max="16" width="2.7109375" style="4" customWidth="1"/>
    <col min="17" max="23" width="2.7109375" style="4" hidden="1" customWidth="1"/>
    <col min="24" max="24" width="3.7109375" style="6" hidden="1" customWidth="1"/>
    <col min="25" max="27" width="3.5703125" style="4" customWidth="1"/>
    <col min="28" max="28" width="5.5703125" style="4" bestFit="1" customWidth="1"/>
    <col min="29" max="29" width="4.5703125" style="4" customWidth="1"/>
    <col min="30" max="30" width="4.140625" style="4" customWidth="1"/>
    <col min="31" max="31" width="13.28515625" style="4" customWidth="1"/>
    <col min="32" max="32" width="5.85546875" style="4" customWidth="1"/>
    <col min="33" max="33" width="6.5703125" style="11" customWidth="1"/>
    <col min="34" max="34" width="3.140625" style="4" customWidth="1"/>
    <col min="35" max="35" width="5.5703125" style="4" customWidth="1"/>
    <col min="36" max="16384" width="11.42578125" style="4"/>
  </cols>
  <sheetData>
    <row r="1" spans="1:35" ht="16" customHeight="1">
      <c r="B1" s="2" t="s">
        <v>127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38">
        <f>[19]Results!$AJ$1</f>
        <v>40852</v>
      </c>
      <c r="Z1" s="438"/>
      <c r="AA1" s="438"/>
      <c r="AB1" s="438"/>
    </row>
    <row r="2" spans="1:35" ht="16" customHeight="1">
      <c r="B2" s="5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/>
    </row>
    <row r="3" spans="1:35">
      <c r="B3" s="5" t="s">
        <v>1</v>
      </c>
      <c r="C3" s="5"/>
      <c r="D3" s="7">
        <v>2</v>
      </c>
      <c r="E3" s="8" t="s">
        <v>2</v>
      </c>
      <c r="F3" s="8"/>
      <c r="G3" s="8"/>
      <c r="H3" s="8" t="s">
        <v>3</v>
      </c>
      <c r="I3" s="8"/>
      <c r="J3" s="8"/>
      <c r="K3" s="8" t="s">
        <v>4</v>
      </c>
      <c r="L3" s="8"/>
      <c r="M3" s="8"/>
      <c r="N3" s="8" t="s">
        <v>5</v>
      </c>
      <c r="O3" s="8"/>
      <c r="P3" s="8"/>
      <c r="Q3" s="9" t="s">
        <v>2</v>
      </c>
      <c r="R3" s="10"/>
      <c r="S3" s="9" t="s">
        <v>3</v>
      </c>
      <c r="T3" s="10"/>
      <c r="U3" s="9" t="s">
        <v>4</v>
      </c>
      <c r="V3" s="10"/>
      <c r="W3" s="9" t="s">
        <v>5</v>
      </c>
      <c r="X3" s="10"/>
      <c r="Y3" s="6" t="s">
        <v>6</v>
      </c>
      <c r="Z3" s="11" t="s">
        <v>7</v>
      </c>
      <c r="AA3" s="12" t="s">
        <v>8</v>
      </c>
      <c r="AB3" s="13" t="s">
        <v>9</v>
      </c>
    </row>
    <row r="4" spans="1:35">
      <c r="B4" s="14"/>
      <c r="C4" s="15"/>
      <c r="D4" s="16"/>
      <c r="E4" s="17"/>
      <c r="F4" s="18"/>
      <c r="G4" s="18"/>
      <c r="H4" s="19">
        <f>IF(J5&lt;0,"L",IF(J5&gt;0,"W", ))</f>
        <v>0</v>
      </c>
      <c r="I4" s="20">
        <f>IF($H24&gt;$I24,$I24,-$H24)</f>
        <v>0</v>
      </c>
      <c r="J4" s="21">
        <f>IF($H25&gt;$I25,$I25,-$H25)</f>
        <v>0</v>
      </c>
      <c r="K4" s="19">
        <f>IF(M5&lt;0,"L",IF(M5&gt;0,"W", ))</f>
        <v>0</v>
      </c>
      <c r="L4" s="20">
        <f>IF($H14&gt;$I14,$I14,-$H14)</f>
        <v>0</v>
      </c>
      <c r="M4" s="21">
        <f>IF(H15&gt;$I15,$I15,-$H15)</f>
        <v>0</v>
      </c>
      <c r="N4" s="19"/>
      <c r="O4" s="20"/>
      <c r="P4" s="22"/>
      <c r="Q4" s="23"/>
      <c r="R4" s="24"/>
      <c r="S4" s="25">
        <f>IF(H4="W",2, )</f>
        <v>0</v>
      </c>
      <c r="T4" s="26">
        <f>IF(J5&lt;0, 1, )</f>
        <v>0</v>
      </c>
      <c r="U4" s="25">
        <f>IF(K4="W",2, )</f>
        <v>0</v>
      </c>
      <c r="V4" s="26">
        <f>IF(M5&lt;0, 1, )</f>
        <v>0</v>
      </c>
      <c r="W4" s="25">
        <f>IF(N4="W",2, )</f>
        <v>0</v>
      </c>
      <c r="X4" s="26">
        <f>IF(P5&lt;0, 1, )</f>
        <v>0</v>
      </c>
      <c r="Y4" s="27">
        <f>SUM(Q4:X4)</f>
        <v>0</v>
      </c>
      <c r="Z4" s="28"/>
      <c r="AA4" s="29"/>
      <c r="AB4" s="27"/>
      <c r="AE4" s="4">
        <f t="shared" ref="AE4:AE11" si="0">B4</f>
        <v>0</v>
      </c>
      <c r="AG4" s="11">
        <f t="shared" ref="AG4:AG11" si="1">D4</f>
        <v>0</v>
      </c>
    </row>
    <row r="5" spans="1:35">
      <c r="A5" s="30" t="s">
        <v>2</v>
      </c>
      <c r="B5" s="31" t="s">
        <v>154</v>
      </c>
      <c r="C5" s="32"/>
      <c r="D5" s="33">
        <v>1000</v>
      </c>
      <c r="E5" s="34"/>
      <c r="F5" s="35"/>
      <c r="G5" s="35"/>
      <c r="H5" s="36">
        <f>IF($H26&gt;$I26,$I26,-$H26)</f>
        <v>0</v>
      </c>
      <c r="I5" s="37">
        <f>IF($H27&gt;$I27,$I27,-$H27)</f>
        <v>0</v>
      </c>
      <c r="J5" s="37">
        <f>IF($H28&gt;$I28,$I28,-$H28)</f>
        <v>0</v>
      </c>
      <c r="K5" s="36">
        <f>IF($H16&gt;$I16,$I16,-$H16)</f>
        <v>0</v>
      </c>
      <c r="L5" s="37">
        <f>IF($H17&gt;$I17,$I27,-$H17)</f>
        <v>0</v>
      </c>
      <c r="M5" s="37">
        <f>IF($H18&gt;$I18,$I18,-$H18)</f>
        <v>0</v>
      </c>
      <c r="N5" s="36"/>
      <c r="O5" s="37"/>
      <c r="P5" s="38"/>
      <c r="Q5" s="39"/>
      <c r="R5" s="40"/>
      <c r="S5" s="41"/>
      <c r="T5" s="30"/>
      <c r="U5" s="41"/>
      <c r="V5" s="30"/>
      <c r="W5" s="41"/>
      <c r="X5" s="30"/>
      <c r="Y5" s="42"/>
      <c r="Z5" s="43" t="s">
        <v>10</v>
      </c>
      <c r="AA5" s="44" t="s">
        <v>10</v>
      </c>
      <c r="AB5" s="42"/>
      <c r="AD5" s="6">
        <v>1</v>
      </c>
      <c r="AE5" s="4" t="str">
        <f t="shared" si="0"/>
        <v>Vigneshwaran, Akhilesh</v>
      </c>
      <c r="AG5" s="11">
        <f t="shared" si="1"/>
        <v>1000</v>
      </c>
    </row>
    <row r="6" spans="1:35">
      <c r="A6" s="45"/>
      <c r="B6" s="332"/>
      <c r="C6" s="333"/>
      <c r="D6" s="16"/>
      <c r="E6" s="19">
        <f>IF(G7&lt;0,"L",IF(G7&gt;0,"W", ))</f>
        <v>0</v>
      </c>
      <c r="F6" s="20">
        <f>-I4</f>
        <v>0</v>
      </c>
      <c r="G6" s="46">
        <f>-J4</f>
        <v>0</v>
      </c>
      <c r="H6" s="17"/>
      <c r="I6" s="18"/>
      <c r="J6" s="18"/>
      <c r="K6" s="19">
        <f>IF(M7&lt;0,"L",IF(M7&gt;0,"W", ))</f>
        <v>0</v>
      </c>
      <c r="L6" s="20">
        <f>IF(H19&gt;$I19,$I19,-$H219)</f>
        <v>0</v>
      </c>
      <c r="M6" s="21">
        <f>IF(H21&gt;$I21,$I21,-$H21)</f>
        <v>0</v>
      </c>
      <c r="N6" s="19"/>
      <c r="O6" s="20"/>
      <c r="P6" s="22"/>
      <c r="Q6" s="47">
        <f>IF(E6="W",2, )</f>
        <v>0</v>
      </c>
      <c r="R6" s="46">
        <f>IF(G7&lt;0, 1, )</f>
        <v>0</v>
      </c>
      <c r="S6" s="23"/>
      <c r="T6" s="24"/>
      <c r="U6" s="25">
        <f>IF(K6="W",2, )</f>
        <v>0</v>
      </c>
      <c r="V6" s="26">
        <f>IF(M7&lt;0, 1, )</f>
        <v>0</v>
      </c>
      <c r="W6" s="25">
        <f>IF(N6="W",2, )</f>
        <v>0</v>
      </c>
      <c r="X6" s="26">
        <f>IF(P7&lt;0, 1, )</f>
        <v>0</v>
      </c>
      <c r="Y6" s="27">
        <f>SUM(Q6:X6)</f>
        <v>0</v>
      </c>
      <c r="Z6" s="28"/>
      <c r="AA6" s="29"/>
      <c r="AB6" s="48"/>
      <c r="AD6" s="6"/>
      <c r="AE6" s="4">
        <f t="shared" si="0"/>
        <v>0</v>
      </c>
      <c r="AG6" s="11">
        <f t="shared" si="1"/>
        <v>0</v>
      </c>
    </row>
    <row r="7" spans="1:35">
      <c r="A7" s="30" t="s">
        <v>3</v>
      </c>
      <c r="B7" s="51" t="s">
        <v>136</v>
      </c>
      <c r="C7" s="41"/>
      <c r="D7" s="334">
        <v>708</v>
      </c>
      <c r="E7" s="49">
        <f>-H5</f>
        <v>0</v>
      </c>
      <c r="F7" s="50">
        <f>-I5</f>
        <v>0</v>
      </c>
      <c r="G7" s="26">
        <f>-J5</f>
        <v>0</v>
      </c>
      <c r="H7" s="34"/>
      <c r="I7" s="35"/>
      <c r="J7" s="35"/>
      <c r="K7" s="36">
        <f>IF(H22&gt;$I22,$I22,-$H22)</f>
        <v>0</v>
      </c>
      <c r="L7" s="37">
        <f>IF(H23&gt;$I22,$I22,-$H22)</f>
        <v>0</v>
      </c>
      <c r="M7" s="37">
        <f>IF($H23&gt;$I23,$I23,-$H23)</f>
        <v>0</v>
      </c>
      <c r="N7" s="36"/>
      <c r="O7" s="37"/>
      <c r="P7" s="38"/>
      <c r="Q7" s="51"/>
      <c r="R7" s="30"/>
      <c r="S7" s="39"/>
      <c r="T7" s="40"/>
      <c r="U7" s="41"/>
      <c r="V7" s="30"/>
      <c r="W7" s="41"/>
      <c r="X7" s="30"/>
      <c r="Y7" s="42"/>
      <c r="Z7" s="43" t="s">
        <v>10</v>
      </c>
      <c r="AA7" s="44" t="s">
        <v>10</v>
      </c>
      <c r="AB7" s="42"/>
      <c r="AD7" s="6">
        <v>2</v>
      </c>
      <c r="AE7" s="4" t="str">
        <f t="shared" si="0"/>
        <v>Wang, Benjamin</v>
      </c>
      <c r="AG7" s="11">
        <f t="shared" si="1"/>
        <v>708</v>
      </c>
    </row>
    <row r="8" spans="1:35">
      <c r="A8" s="45"/>
      <c r="B8" s="332"/>
      <c r="C8" s="333"/>
      <c r="D8" s="16"/>
      <c r="E8" s="19">
        <f>IF(G9&lt;0,"L",IF(G9&gt;0,"W", ))</f>
        <v>0</v>
      </c>
      <c r="F8" s="20">
        <f>-L4</f>
        <v>0</v>
      </c>
      <c r="G8" s="46">
        <f>-M4</f>
        <v>0</v>
      </c>
      <c r="H8" s="19">
        <f>IF(J9&lt;0,"L",IF(J9&gt;0,"W", ))</f>
        <v>0</v>
      </c>
      <c r="I8" s="20">
        <f>-L6</f>
        <v>0</v>
      </c>
      <c r="J8" s="46">
        <f>-M6</f>
        <v>0</v>
      </c>
      <c r="K8" s="17"/>
      <c r="L8" s="18"/>
      <c r="M8" s="18"/>
      <c r="N8" s="19"/>
      <c r="O8" s="20"/>
      <c r="P8" s="22"/>
      <c r="Q8" s="47">
        <f>IF(E8="W",2, )</f>
        <v>0</v>
      </c>
      <c r="R8" s="46">
        <f>IF(G9&lt;0, 1, )</f>
        <v>0</v>
      </c>
      <c r="S8" s="25">
        <f>IF(H8="W",2, )</f>
        <v>0</v>
      </c>
      <c r="T8" s="26">
        <f>IF(J9&lt;0, 1, )</f>
        <v>0</v>
      </c>
      <c r="U8" s="23"/>
      <c r="V8" s="24"/>
      <c r="W8" s="25">
        <f>IF(N8="W",2, )</f>
        <v>0</v>
      </c>
      <c r="X8" s="26">
        <f>IF(P9&lt;0, 1, )</f>
        <v>0</v>
      </c>
      <c r="Y8" s="27">
        <f>SUM(Q8:X8)</f>
        <v>0</v>
      </c>
      <c r="Z8" s="28"/>
      <c r="AA8" s="29"/>
      <c r="AB8" s="48"/>
      <c r="AD8" s="6"/>
      <c r="AE8" s="4">
        <f t="shared" si="0"/>
        <v>0</v>
      </c>
      <c r="AG8" s="11">
        <f t="shared" si="1"/>
        <v>0</v>
      </c>
    </row>
    <row r="9" spans="1:35">
      <c r="A9" s="30" t="s">
        <v>4</v>
      </c>
      <c r="B9" s="51" t="s">
        <v>137</v>
      </c>
      <c r="C9" s="41"/>
      <c r="D9" s="334">
        <v>300</v>
      </c>
      <c r="E9" s="49">
        <f>-K5</f>
        <v>0</v>
      </c>
      <c r="F9" s="50">
        <f>-L5</f>
        <v>0</v>
      </c>
      <c r="G9" s="26">
        <f>-M5</f>
        <v>0</v>
      </c>
      <c r="H9" s="49">
        <f>-K7</f>
        <v>0</v>
      </c>
      <c r="I9" s="50">
        <f>-L7</f>
        <v>0</v>
      </c>
      <c r="J9" s="26">
        <f>-M7</f>
        <v>0</v>
      </c>
      <c r="K9" s="34"/>
      <c r="L9" s="35"/>
      <c r="M9" s="35"/>
      <c r="N9" s="36"/>
      <c r="O9" s="37"/>
      <c r="P9" s="38"/>
      <c r="Q9" s="51"/>
      <c r="R9" s="30"/>
      <c r="S9" s="41"/>
      <c r="T9" s="30"/>
      <c r="U9" s="39"/>
      <c r="V9" s="40"/>
      <c r="W9" s="41"/>
      <c r="X9" s="30"/>
      <c r="Y9" s="42"/>
      <c r="Z9" s="43" t="s">
        <v>10</v>
      </c>
      <c r="AA9" s="44" t="s">
        <v>10</v>
      </c>
      <c r="AB9" s="42"/>
      <c r="AD9" s="6">
        <v>3</v>
      </c>
      <c r="AE9" s="4" t="str">
        <f t="shared" si="0"/>
        <v>Zhou, Hannan</v>
      </c>
      <c r="AG9" s="11">
        <f t="shared" si="1"/>
        <v>300</v>
      </c>
    </row>
    <row r="10" spans="1:35">
      <c r="A10" s="45"/>
      <c r="B10" s="332"/>
      <c r="C10" s="333"/>
      <c r="D10" s="16"/>
      <c r="E10" s="19">
        <f>IF(G11&lt;0,"L",IF(G11&gt;0,"W", ))</f>
        <v>0</v>
      </c>
      <c r="F10" s="20">
        <f>-O4</f>
        <v>0</v>
      </c>
      <c r="G10" s="52">
        <f>-P4</f>
        <v>0</v>
      </c>
      <c r="H10" s="19">
        <f>IF(J11&lt;0,"L",IF(J11&gt;0,"W", ))</f>
        <v>0</v>
      </c>
      <c r="I10" s="20">
        <f>-O6</f>
        <v>0</v>
      </c>
      <c r="J10" s="46">
        <f>-P6</f>
        <v>0</v>
      </c>
      <c r="K10" s="19">
        <f>IF(M11&lt;0,"L",IF(M11&gt;0,"W", ))</f>
        <v>0</v>
      </c>
      <c r="L10" s="20">
        <f>-O8</f>
        <v>0</v>
      </c>
      <c r="M10" s="46">
        <f>-P8</f>
        <v>0</v>
      </c>
      <c r="N10" s="17"/>
      <c r="O10" s="18"/>
      <c r="P10" s="53"/>
      <c r="Q10" s="25">
        <f>IF(E10="W",2, )</f>
        <v>0</v>
      </c>
      <c r="R10" s="54">
        <f>IF(E10="L",1, )</f>
        <v>0</v>
      </c>
      <c r="S10" s="25">
        <f>IF(H10="W",2, )</f>
        <v>0</v>
      </c>
      <c r="T10" s="26">
        <f>IF(J11&lt;0, 1, )</f>
        <v>0</v>
      </c>
      <c r="U10" s="25">
        <f>IF(K10="W",2, )</f>
        <v>0</v>
      </c>
      <c r="V10" s="26">
        <f>IF(M11&lt;0, 1, )</f>
        <v>0</v>
      </c>
      <c r="W10" s="23"/>
      <c r="X10" s="24"/>
      <c r="Y10" s="20">
        <f>SUM(Q10:X10)</f>
        <v>0</v>
      </c>
      <c r="Z10" s="28"/>
      <c r="AA10" s="29"/>
      <c r="AB10" s="48"/>
      <c r="AD10" s="6"/>
      <c r="AE10" s="4">
        <f t="shared" si="0"/>
        <v>0</v>
      </c>
      <c r="AG10" s="11">
        <f t="shared" si="1"/>
        <v>0</v>
      </c>
    </row>
    <row r="11" spans="1:35">
      <c r="A11" s="30" t="s">
        <v>5</v>
      </c>
      <c r="B11" s="51"/>
      <c r="C11" s="41"/>
      <c r="D11" s="334"/>
      <c r="E11" s="58">
        <f>-N5</f>
        <v>0</v>
      </c>
      <c r="F11" s="59">
        <f>-O5</f>
        <v>0</v>
      </c>
      <c r="G11" s="60">
        <f>-P5</f>
        <v>0</v>
      </c>
      <c r="H11" s="61">
        <f>-N7</f>
        <v>0</v>
      </c>
      <c r="I11" s="59">
        <f>-O7</f>
        <v>0</v>
      </c>
      <c r="J11" s="62">
        <f>-P7</f>
        <v>0</v>
      </c>
      <c r="K11" s="61">
        <f>-N9</f>
        <v>0</v>
      </c>
      <c r="L11" s="59">
        <f>-O9</f>
        <v>0</v>
      </c>
      <c r="M11" s="62">
        <f>-P9</f>
        <v>0</v>
      </c>
      <c r="N11" s="34"/>
      <c r="O11" s="35"/>
      <c r="P11" s="63"/>
      <c r="Q11" s="41"/>
      <c r="R11" s="30"/>
      <c r="S11" s="41"/>
      <c r="T11" s="30"/>
      <c r="U11" s="41"/>
      <c r="V11" s="30"/>
      <c r="W11" s="39"/>
      <c r="X11" s="40"/>
      <c r="Y11" s="64"/>
      <c r="Z11" s="43" t="s">
        <v>10</v>
      </c>
      <c r="AA11" s="44" t="s">
        <v>10</v>
      </c>
      <c r="AB11" s="42"/>
      <c r="AD11" s="6">
        <v>4</v>
      </c>
      <c r="AE11" s="4">
        <f t="shared" si="0"/>
        <v>0</v>
      </c>
      <c r="AG11" s="11">
        <f t="shared" si="1"/>
        <v>0</v>
      </c>
    </row>
    <row r="12" spans="1:35">
      <c r="AD12" s="6"/>
    </row>
    <row r="13" spans="1:35">
      <c r="A13" s="4"/>
      <c r="B13" s="4"/>
      <c r="H13" s="65" t="s">
        <v>1</v>
      </c>
      <c r="I13" s="66">
        <f>D3</f>
        <v>2</v>
      </c>
      <c r="J13" s="6"/>
      <c r="K13" s="6"/>
      <c r="L13" s="6"/>
      <c r="X13" s="4"/>
      <c r="Y13" s="67"/>
      <c r="Z13" s="67"/>
      <c r="AA13" s="67"/>
      <c r="AB13" s="6"/>
    </row>
    <row r="14" spans="1:35" ht="16">
      <c r="A14" s="68">
        <v>1</v>
      </c>
      <c r="B14" s="411"/>
      <c r="C14" s="412"/>
      <c r="D14" s="412"/>
      <c r="E14" s="412"/>
      <c r="F14" s="412"/>
      <c r="G14" s="412"/>
      <c r="H14" s="270" t="s">
        <v>11</v>
      </c>
      <c r="I14" s="271"/>
      <c r="J14" s="413"/>
      <c r="K14" s="414"/>
      <c r="L14" s="414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6"/>
      <c r="AB14" s="71"/>
      <c r="AH14" s="69" t="s">
        <v>17</v>
      </c>
      <c r="AI14" s="70"/>
    </row>
    <row r="15" spans="1:35" ht="16">
      <c r="A15" s="72"/>
      <c r="B15" s="417"/>
      <c r="C15" s="418"/>
      <c r="D15" s="418"/>
      <c r="E15" s="418"/>
      <c r="F15" s="418"/>
      <c r="G15" s="418"/>
      <c r="H15" s="272" t="s">
        <v>11</v>
      </c>
      <c r="I15" s="273"/>
      <c r="J15" s="419"/>
      <c r="K15" s="75"/>
      <c r="L15" s="75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420"/>
      <c r="AB15" s="77"/>
      <c r="AH15" s="73" t="s">
        <v>17</v>
      </c>
      <c r="AI15" s="74"/>
    </row>
    <row r="16" spans="1:35" ht="16">
      <c r="A16" s="72" t="s">
        <v>2</v>
      </c>
      <c r="B16" s="78" t="str">
        <f>B$5</f>
        <v>Vigneshwaran, Akhilesh</v>
      </c>
      <c r="C16" s="79"/>
      <c r="D16" s="79"/>
      <c r="E16" s="429">
        <f>D5</f>
        <v>1000</v>
      </c>
      <c r="F16" s="435"/>
      <c r="G16" s="418"/>
      <c r="H16" s="272" t="s">
        <v>11</v>
      </c>
      <c r="I16" s="273"/>
      <c r="J16" s="80" t="str">
        <f>B$9</f>
        <v>Zhou, Hannan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429">
        <f>D9</f>
        <v>300</v>
      </c>
      <c r="Z16" s="435"/>
      <c r="AA16" s="420"/>
      <c r="AB16" s="77" t="s">
        <v>4</v>
      </c>
      <c r="AH16" s="73" t="s">
        <v>17</v>
      </c>
      <c r="AI16" s="74"/>
    </row>
    <row r="17" spans="1:35" ht="16">
      <c r="A17" s="72"/>
      <c r="B17" s="417"/>
      <c r="C17" s="418"/>
      <c r="D17" s="418"/>
      <c r="E17" s="418"/>
      <c r="F17" s="418"/>
      <c r="G17" s="418"/>
      <c r="H17" s="272" t="s">
        <v>11</v>
      </c>
      <c r="I17" s="273"/>
      <c r="J17" s="421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20"/>
      <c r="AB17" s="77"/>
      <c r="AH17" s="73" t="s">
        <v>17</v>
      </c>
      <c r="AI17" s="74"/>
    </row>
    <row r="18" spans="1:35" ht="16">
      <c r="A18" s="330"/>
      <c r="B18" s="422"/>
      <c r="C18" s="83"/>
      <c r="D18" s="83"/>
      <c r="E18" s="83"/>
      <c r="F18" s="83"/>
      <c r="G18" s="83"/>
      <c r="H18" s="274" t="s">
        <v>11</v>
      </c>
      <c r="I18" s="275"/>
      <c r="J18" s="423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424"/>
      <c r="AB18" s="86"/>
      <c r="AH18" s="84" t="s">
        <v>17</v>
      </c>
      <c r="AI18" s="85"/>
    </row>
    <row r="19" spans="1:35" ht="16">
      <c r="A19" s="68">
        <v>2</v>
      </c>
      <c r="B19" s="411"/>
      <c r="C19" s="412"/>
      <c r="D19" s="412"/>
      <c r="E19" s="412"/>
      <c r="F19" s="412"/>
      <c r="G19" s="412"/>
      <c r="H19" s="270" t="s">
        <v>11</v>
      </c>
      <c r="I19" s="271"/>
      <c r="J19" s="419"/>
      <c r="K19" s="75"/>
      <c r="L19" s="75"/>
      <c r="M19" s="76"/>
      <c r="N19" s="76"/>
      <c r="O19" s="76"/>
      <c r="P19" s="76"/>
      <c r="Q19" s="76"/>
      <c r="R19" s="76"/>
      <c r="S19" s="76"/>
      <c r="T19" s="76"/>
      <c r="X19" s="4"/>
      <c r="AA19" s="6"/>
      <c r="AB19" s="71"/>
      <c r="AH19" s="69" t="s">
        <v>17</v>
      </c>
      <c r="AI19" s="70"/>
    </row>
    <row r="20" spans="1:35" ht="16">
      <c r="A20" s="72"/>
      <c r="B20" s="417"/>
      <c r="C20" s="418"/>
      <c r="D20" s="418"/>
      <c r="E20" s="418"/>
      <c r="F20" s="418"/>
      <c r="G20" s="418"/>
      <c r="H20" s="272" t="s">
        <v>11</v>
      </c>
      <c r="I20" s="273"/>
      <c r="J20" s="419"/>
      <c r="K20" s="75"/>
      <c r="L20" s="75"/>
      <c r="M20" s="76"/>
      <c r="N20" s="76"/>
      <c r="O20" s="76"/>
      <c r="P20" s="76"/>
      <c r="Q20" s="76"/>
      <c r="R20" s="76"/>
      <c r="S20" s="76"/>
      <c r="T20" s="76"/>
      <c r="X20" s="4"/>
      <c r="AA20" s="6"/>
      <c r="AB20" s="77"/>
      <c r="AH20" s="73" t="s">
        <v>17</v>
      </c>
      <c r="AI20" s="74"/>
    </row>
    <row r="21" spans="1:35" ht="16">
      <c r="A21" s="72" t="s">
        <v>3</v>
      </c>
      <c r="B21" s="78" t="str">
        <f>B7</f>
        <v>Wang, Benjamin</v>
      </c>
      <c r="C21" s="79"/>
      <c r="D21" s="79"/>
      <c r="E21" s="429">
        <f>D7</f>
        <v>708</v>
      </c>
      <c r="F21" s="435"/>
      <c r="G21" s="418"/>
      <c r="H21" s="272" t="s">
        <v>11</v>
      </c>
      <c r="I21" s="273"/>
      <c r="J21" s="80" t="str">
        <f>B$9</f>
        <v>Zhou, Hannan</v>
      </c>
      <c r="K21" s="81"/>
      <c r="L21" s="81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436">
        <f>D11</f>
        <v>0</v>
      </c>
      <c r="Z21" s="437"/>
      <c r="AA21" s="6"/>
      <c r="AB21" s="77" t="s">
        <v>4</v>
      </c>
      <c r="AH21" s="73" t="s">
        <v>17</v>
      </c>
      <c r="AI21" s="74"/>
    </row>
    <row r="22" spans="1:35" ht="16">
      <c r="A22" s="72"/>
      <c r="B22" s="417"/>
      <c r="C22" s="418"/>
      <c r="D22" s="418"/>
      <c r="E22" s="418"/>
      <c r="F22" s="418"/>
      <c r="G22" s="418"/>
      <c r="H22" s="272" t="s">
        <v>11</v>
      </c>
      <c r="I22" s="273"/>
      <c r="J22" s="421"/>
      <c r="K22" s="76"/>
      <c r="L22" s="76"/>
      <c r="X22" s="4"/>
      <c r="AA22" s="6"/>
      <c r="AB22" s="77"/>
      <c r="AH22" s="73" t="s">
        <v>17</v>
      </c>
      <c r="AI22" s="74"/>
    </row>
    <row r="23" spans="1:35" ht="16">
      <c r="A23" s="330"/>
      <c r="B23" s="422"/>
      <c r="C23" s="83"/>
      <c r="D23" s="83"/>
      <c r="E23" s="83"/>
      <c r="F23" s="83"/>
      <c r="G23" s="83"/>
      <c r="H23" s="274" t="s">
        <v>11</v>
      </c>
      <c r="I23" s="275"/>
      <c r="J23" s="423"/>
      <c r="K23" s="76"/>
      <c r="L23" s="76"/>
      <c r="X23" s="4"/>
      <c r="Y23" s="67"/>
      <c r="Z23" s="67"/>
      <c r="AA23" s="88"/>
      <c r="AB23" s="86"/>
      <c r="AH23" s="84" t="s">
        <v>17</v>
      </c>
      <c r="AI23" s="85"/>
    </row>
    <row r="24" spans="1:35" ht="16">
      <c r="A24" s="68">
        <v>3</v>
      </c>
      <c r="B24" s="411"/>
      <c r="C24" s="412"/>
      <c r="D24" s="412"/>
      <c r="E24" s="412"/>
      <c r="F24" s="412"/>
      <c r="G24" s="412"/>
      <c r="H24" s="270" t="s">
        <v>11</v>
      </c>
      <c r="I24" s="271"/>
      <c r="J24" s="413"/>
      <c r="K24" s="414"/>
      <c r="L24" s="414"/>
      <c r="M24" s="415"/>
      <c r="N24" s="415"/>
      <c r="O24" s="415"/>
      <c r="P24" s="415"/>
      <c r="Q24" s="415"/>
      <c r="R24" s="415"/>
      <c r="S24" s="415"/>
      <c r="T24" s="415"/>
      <c r="X24" s="4"/>
      <c r="AA24" s="6"/>
      <c r="AB24" s="71"/>
      <c r="AH24" s="69" t="s">
        <v>17</v>
      </c>
      <c r="AI24" s="70"/>
    </row>
    <row r="25" spans="1:35" ht="16">
      <c r="A25" s="72"/>
      <c r="B25" s="417"/>
      <c r="C25" s="418"/>
      <c r="D25" s="418"/>
      <c r="E25" s="418"/>
      <c r="F25" s="418"/>
      <c r="G25" s="418"/>
      <c r="H25" s="272" t="s">
        <v>11</v>
      </c>
      <c r="I25" s="273"/>
      <c r="J25" s="419"/>
      <c r="K25" s="75"/>
      <c r="L25" s="75"/>
      <c r="M25" s="76"/>
      <c r="N25" s="76"/>
      <c r="O25" s="76"/>
      <c r="P25" s="76"/>
      <c r="Q25" s="76"/>
      <c r="R25" s="76"/>
      <c r="S25" s="76"/>
      <c r="T25" s="76"/>
      <c r="X25" s="4"/>
      <c r="AA25" s="6"/>
      <c r="AB25" s="77"/>
      <c r="AH25" s="73" t="s">
        <v>17</v>
      </c>
      <c r="AI25" s="74"/>
    </row>
    <row r="26" spans="1:35" ht="16">
      <c r="A26" s="72" t="s">
        <v>2</v>
      </c>
      <c r="B26" s="78" t="str">
        <f>B$5</f>
        <v>Vigneshwaran, Akhilesh</v>
      </c>
      <c r="C26" s="79"/>
      <c r="D26" s="79"/>
      <c r="E26" s="429">
        <f>D5</f>
        <v>1000</v>
      </c>
      <c r="F26" s="435"/>
      <c r="G26" s="418"/>
      <c r="H26" s="272" t="s">
        <v>11</v>
      </c>
      <c r="I26" s="273"/>
      <c r="J26" s="78" t="str">
        <f>B7</f>
        <v>Wang, Benjamin</v>
      </c>
      <c r="K26" s="81"/>
      <c r="L26" s="81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429">
        <f>D7</f>
        <v>708</v>
      </c>
      <c r="Z26" s="435"/>
      <c r="AA26" s="6"/>
      <c r="AB26" s="77" t="s">
        <v>3</v>
      </c>
      <c r="AH26" s="73" t="s">
        <v>17</v>
      </c>
      <c r="AI26" s="74"/>
    </row>
    <row r="27" spans="1:35" ht="16">
      <c r="A27" s="72"/>
      <c r="B27" s="417"/>
      <c r="C27" s="418"/>
      <c r="D27" s="418"/>
      <c r="E27" s="418"/>
      <c r="F27" s="418"/>
      <c r="G27" s="418"/>
      <c r="H27" s="272" t="s">
        <v>11</v>
      </c>
      <c r="I27" s="273"/>
      <c r="J27" s="421"/>
      <c r="K27" s="76"/>
      <c r="L27" s="76"/>
      <c r="X27" s="4"/>
      <c r="AA27" s="6"/>
      <c r="AB27" s="77"/>
      <c r="AH27" s="73" t="s">
        <v>17</v>
      </c>
      <c r="AI27" s="74"/>
    </row>
    <row r="28" spans="1:35" ht="16">
      <c r="A28" s="330"/>
      <c r="B28" s="422"/>
      <c r="C28" s="83"/>
      <c r="D28" s="83"/>
      <c r="E28" s="83"/>
      <c r="F28" s="83"/>
      <c r="G28" s="83"/>
      <c r="H28" s="274" t="s">
        <v>11</v>
      </c>
      <c r="I28" s="275"/>
      <c r="J28" s="423"/>
      <c r="K28" s="67"/>
      <c r="L28" s="67"/>
      <c r="M28" s="67"/>
      <c r="N28" s="67"/>
      <c r="O28" s="67"/>
      <c r="P28" s="67"/>
      <c r="Q28" s="67"/>
      <c r="R28" s="67"/>
      <c r="S28" s="424"/>
      <c r="X28" s="4"/>
      <c r="Y28" s="67"/>
      <c r="Z28" s="67"/>
      <c r="AA28" s="88"/>
      <c r="AB28" s="86"/>
      <c r="AH28" s="84" t="s">
        <v>17</v>
      </c>
      <c r="AI28" s="85"/>
    </row>
  </sheetData>
  <mergeCells count="7">
    <mergeCell ref="E26:F26"/>
    <mergeCell ref="Y26:Z26"/>
    <mergeCell ref="Y1:AB1"/>
    <mergeCell ref="E16:F16"/>
    <mergeCell ref="Y16:Z16"/>
    <mergeCell ref="E21:F21"/>
    <mergeCell ref="Y21:Z21"/>
  </mergeCells>
  <phoneticPr fontId="23" type="noConversion"/>
  <printOptions horizontalCentered="1"/>
  <pageMargins left="0.5" right="0.5" top="1" bottom="0.75" header="0.5" footer="0.5"/>
  <pageSetup scale="85" orientation="portrait" horizontalDpi="4294967292" verticalDpi="4294967292"/>
  <headerFooter>
    <oddHeader>&amp;C&amp;"Times New Roman,Bold"&amp;14 &amp;K0000002015 Georgia Games_x000D__x000D__x000D__x000D__x000D__x000D__x000D__x000D__x000D__x000D__x000D__x000D_&amp;R&amp;"Times New Roman,Regular"&amp;14&amp;K000000_x000D__x000D__x000D__x000D__x000D_</oddHeader>
    <oddFooter>&amp;C&amp;"Times New Roman,Regular"&amp;12 7</oddFooter>
  </headerFooter>
  <rowBreaks count="1" manualBreakCount="1">
    <brk id="132" max="65535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showGridLines="0" showZeros="0" topLeftCell="A2" zoomScale="125" zoomScaleNormal="125" zoomScalePageLayoutView="125" workbookViewId="0">
      <selection activeCell="B4" sqref="B4:AG11"/>
    </sheetView>
  </sheetViews>
  <sheetFormatPr baseColWidth="10" defaultColWidth="11.42578125" defaultRowHeight="15" x14ac:dyDescent="0"/>
  <cols>
    <col min="1" max="1" width="3" style="1" customWidth="1"/>
    <col min="2" max="2" width="14.85546875" style="1" customWidth="1"/>
    <col min="3" max="3" width="4.7109375" style="4" customWidth="1"/>
    <col min="4" max="4" width="5.5703125" style="4" customWidth="1"/>
    <col min="5" max="15" width="3.140625" style="4" customWidth="1"/>
    <col min="16" max="16" width="2.7109375" style="4" customWidth="1"/>
    <col min="17" max="23" width="2.7109375" style="4" hidden="1" customWidth="1"/>
    <col min="24" max="24" width="3.7109375" style="6" hidden="1" customWidth="1"/>
    <col min="25" max="27" width="3.5703125" style="4" customWidth="1"/>
    <col min="28" max="28" width="5.5703125" style="4" bestFit="1" customWidth="1"/>
    <col min="29" max="29" width="4.5703125" style="4" customWidth="1"/>
    <col min="30" max="30" width="4.140625" style="4" customWidth="1"/>
    <col min="31" max="31" width="13.28515625" style="4" customWidth="1"/>
    <col min="32" max="32" width="5.85546875" style="4" customWidth="1"/>
    <col min="33" max="33" width="6.5703125" style="11" customWidth="1"/>
    <col min="34" max="34" width="3.140625" style="4" customWidth="1"/>
    <col min="35" max="35" width="5.5703125" style="4" customWidth="1"/>
    <col min="36" max="16384" width="11.42578125" style="4"/>
  </cols>
  <sheetData>
    <row r="1" spans="1:35" ht="16" customHeight="1">
      <c r="B1" s="2" t="s">
        <v>127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38">
        <f>[19]Results!$AJ$1</f>
        <v>40852</v>
      </c>
      <c r="Z1" s="438"/>
      <c r="AA1" s="438"/>
      <c r="AB1" s="438"/>
    </row>
    <row r="2" spans="1:35" ht="16" customHeight="1">
      <c r="B2" s="5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/>
    </row>
    <row r="3" spans="1:35">
      <c r="B3" s="5" t="s">
        <v>1</v>
      </c>
      <c r="C3" s="5"/>
      <c r="D3" s="7">
        <v>3</v>
      </c>
      <c r="E3" s="8" t="s">
        <v>2</v>
      </c>
      <c r="F3" s="8"/>
      <c r="G3" s="8"/>
      <c r="H3" s="8" t="s">
        <v>3</v>
      </c>
      <c r="I3" s="8"/>
      <c r="J3" s="8"/>
      <c r="K3" s="8" t="s">
        <v>4</v>
      </c>
      <c r="L3" s="8"/>
      <c r="M3" s="8"/>
      <c r="N3" s="8" t="s">
        <v>5</v>
      </c>
      <c r="O3" s="8"/>
      <c r="P3" s="8"/>
      <c r="Q3" s="9" t="s">
        <v>2</v>
      </c>
      <c r="R3" s="10"/>
      <c r="S3" s="9" t="s">
        <v>3</v>
      </c>
      <c r="T3" s="10"/>
      <c r="U3" s="9" t="s">
        <v>4</v>
      </c>
      <c r="V3" s="10"/>
      <c r="W3" s="9" t="s">
        <v>5</v>
      </c>
      <c r="X3" s="10"/>
      <c r="Y3" s="6" t="s">
        <v>6</v>
      </c>
      <c r="Z3" s="11" t="s">
        <v>7</v>
      </c>
      <c r="AA3" s="12" t="s">
        <v>8</v>
      </c>
      <c r="AB3" s="13" t="s">
        <v>9</v>
      </c>
    </row>
    <row r="4" spans="1:35">
      <c r="B4" s="14"/>
      <c r="C4" s="15"/>
      <c r="D4" s="16"/>
      <c r="E4" s="17"/>
      <c r="F4" s="18"/>
      <c r="G4" s="18"/>
      <c r="H4" s="19" t="str">
        <f>IF(J5&lt;0,"L",IF(J5&gt;0,"W", ))</f>
        <v>W</v>
      </c>
      <c r="I4" s="20">
        <f>IF($H24&gt;$I24,$I24,-$H24)</f>
        <v>0</v>
      </c>
      <c r="J4" s="21">
        <f>IF($H25&gt;$I25,$I25,-$H25)</f>
        <v>7</v>
      </c>
      <c r="K4" s="19" t="str">
        <f>IF(M5&lt;0,"L",IF(M5&gt;0,"W", ))</f>
        <v>W</v>
      </c>
      <c r="L4" s="20">
        <f>IF($H14&gt;$I14,$I14,-$H14)</f>
        <v>0</v>
      </c>
      <c r="M4" s="21">
        <f>IF(H15&gt;$I15,$I15,-$H15)</f>
        <v>0</v>
      </c>
      <c r="N4" s="19"/>
      <c r="O4" s="20"/>
      <c r="P4" s="22"/>
      <c r="Q4" s="23"/>
      <c r="R4" s="24"/>
      <c r="S4" s="25">
        <f>IF(H4="W",2, )</f>
        <v>2</v>
      </c>
      <c r="T4" s="26">
        <f>IF(J5&lt;0, 1, )</f>
        <v>0</v>
      </c>
      <c r="U4" s="25">
        <f>IF(K4="W",2, )</f>
        <v>2</v>
      </c>
      <c r="V4" s="26">
        <f>IF(M5&lt;0, 1, )</f>
        <v>0</v>
      </c>
      <c r="W4" s="25">
        <f>IF(N4="W",2, )</f>
        <v>0</v>
      </c>
      <c r="X4" s="26">
        <f>IF(P5&lt;0, 1, )</f>
        <v>0</v>
      </c>
      <c r="Y4" s="27">
        <f>SUM(Q4:X4)</f>
        <v>4</v>
      </c>
      <c r="Z4" s="28"/>
      <c r="AA4" s="29"/>
      <c r="AB4" s="27">
        <v>1</v>
      </c>
      <c r="AE4" s="4">
        <f t="shared" ref="AE4:AE11" si="0">B4</f>
        <v>0</v>
      </c>
      <c r="AG4" s="11">
        <f t="shared" ref="AG4:AG11" si="1">D4</f>
        <v>0</v>
      </c>
    </row>
    <row r="5" spans="1:35">
      <c r="A5" s="30" t="s">
        <v>2</v>
      </c>
      <c r="B5" s="31" t="s">
        <v>138</v>
      </c>
      <c r="C5" s="32"/>
      <c r="D5" s="33">
        <v>850</v>
      </c>
      <c r="E5" s="34"/>
      <c r="F5" s="35"/>
      <c r="G5" s="35"/>
      <c r="H5" s="36">
        <f>IF($H26&gt;$I26,$I26,-$H26)</f>
        <v>-10</v>
      </c>
      <c r="I5" s="37">
        <f>IF($H27&gt;$I27,$I27,-$H27)</f>
        <v>7</v>
      </c>
      <c r="J5" s="37">
        <f>IF($H28&gt;$I28,$I28,-$H28)</f>
        <v>6</v>
      </c>
      <c r="K5" s="36">
        <f>IF($H16&gt;$I16,$I16,-$H16)</f>
        <v>4</v>
      </c>
      <c r="L5" s="37">
        <f>IF($H17&gt;$I17,$I27,-$H17)</f>
        <v>7</v>
      </c>
      <c r="M5" s="37">
        <f>IF($H18&gt;$I18,$I18,-$H18)</f>
        <v>6</v>
      </c>
      <c r="N5" s="36"/>
      <c r="O5" s="37"/>
      <c r="P5" s="38"/>
      <c r="Q5" s="39"/>
      <c r="R5" s="40"/>
      <c r="S5" s="41"/>
      <c r="T5" s="30"/>
      <c r="U5" s="41"/>
      <c r="V5" s="30"/>
      <c r="W5" s="41"/>
      <c r="X5" s="30"/>
      <c r="Y5" s="42"/>
      <c r="Z5" s="43" t="s">
        <v>10</v>
      </c>
      <c r="AA5" s="44" t="s">
        <v>10</v>
      </c>
      <c r="AB5" s="42"/>
      <c r="AD5" s="6">
        <v>1</v>
      </c>
      <c r="AE5" s="4" t="str">
        <f t="shared" si="0"/>
        <v>Faria, Dan</v>
      </c>
      <c r="AG5" s="11">
        <f t="shared" si="1"/>
        <v>850</v>
      </c>
    </row>
    <row r="6" spans="1:35">
      <c r="A6" s="45"/>
      <c r="B6" s="332"/>
      <c r="C6" s="333"/>
      <c r="D6" s="16"/>
      <c r="E6" s="19" t="str">
        <f>IF(G7&lt;0,"L",IF(G7&gt;0,"W", ))</f>
        <v>L</v>
      </c>
      <c r="F6" s="20">
        <f>-I4</f>
        <v>0</v>
      </c>
      <c r="G6" s="46">
        <f>-J4</f>
        <v>-7</v>
      </c>
      <c r="H6" s="17"/>
      <c r="I6" s="18"/>
      <c r="J6" s="18"/>
      <c r="K6" s="19" t="str">
        <f>IF(M7&lt;0,"L",IF(M7&gt;0,"W", ))</f>
        <v>W</v>
      </c>
      <c r="L6" s="20">
        <f>IF(H19&gt;$I19,$I19,-$H219)</f>
        <v>0</v>
      </c>
      <c r="M6" s="21">
        <f>IF(H21&gt;$I21,$I21,-$H21)</f>
        <v>9</v>
      </c>
      <c r="N6" s="19"/>
      <c r="O6" s="20"/>
      <c r="P6" s="22"/>
      <c r="Q6" s="47">
        <f>IF(E6="W",2, )</f>
        <v>0</v>
      </c>
      <c r="R6" s="46">
        <f>IF(G7&lt;0, 1, )</f>
        <v>1</v>
      </c>
      <c r="S6" s="23"/>
      <c r="T6" s="24"/>
      <c r="U6" s="25">
        <f>IF(K6="W",2, )</f>
        <v>2</v>
      </c>
      <c r="V6" s="26">
        <f>IF(M7&lt;0, 1, )</f>
        <v>0</v>
      </c>
      <c r="W6" s="25">
        <f>IF(N6="W",2, )</f>
        <v>0</v>
      </c>
      <c r="X6" s="26">
        <f>IF(P7&lt;0, 1, )</f>
        <v>0</v>
      </c>
      <c r="Y6" s="27">
        <f>SUM(Q6:X6)</f>
        <v>3</v>
      </c>
      <c r="Z6" s="28"/>
      <c r="AA6" s="29"/>
      <c r="AB6" s="48">
        <v>2</v>
      </c>
      <c r="AD6" s="6"/>
      <c r="AE6" s="4">
        <f t="shared" si="0"/>
        <v>0</v>
      </c>
      <c r="AG6" s="11">
        <f t="shared" si="1"/>
        <v>0</v>
      </c>
    </row>
    <row r="7" spans="1:35">
      <c r="A7" s="30" t="s">
        <v>3</v>
      </c>
      <c r="B7" s="51" t="s">
        <v>139</v>
      </c>
      <c r="C7" s="41"/>
      <c r="D7" s="334">
        <v>795</v>
      </c>
      <c r="E7" s="49">
        <f>-H5</f>
        <v>10</v>
      </c>
      <c r="F7" s="50">
        <f>-I5</f>
        <v>-7</v>
      </c>
      <c r="G7" s="26">
        <f>-J5</f>
        <v>-6</v>
      </c>
      <c r="H7" s="34"/>
      <c r="I7" s="35"/>
      <c r="J7" s="35"/>
      <c r="K7" s="36">
        <f>IF(H22&gt;$I22,$I22,-$H22)</f>
        <v>2</v>
      </c>
      <c r="L7" s="37">
        <f>IF(H23&gt;$I22,$I22,-$H22)</f>
        <v>2</v>
      </c>
      <c r="M7" s="37">
        <f>IF($H23&gt;$I23,$I23,-$H23)</f>
        <v>10</v>
      </c>
      <c r="N7" s="36"/>
      <c r="O7" s="37"/>
      <c r="P7" s="38"/>
      <c r="Q7" s="51"/>
      <c r="R7" s="30"/>
      <c r="S7" s="39"/>
      <c r="T7" s="40"/>
      <c r="U7" s="41"/>
      <c r="V7" s="30"/>
      <c r="W7" s="41"/>
      <c r="X7" s="30"/>
      <c r="Y7" s="42"/>
      <c r="Z7" s="43" t="s">
        <v>10</v>
      </c>
      <c r="AA7" s="44" t="s">
        <v>10</v>
      </c>
      <c r="AB7" s="42"/>
      <c r="AD7" s="6">
        <v>2</v>
      </c>
      <c r="AE7" s="4" t="str">
        <f t="shared" si="0"/>
        <v>Zhou, Kai</v>
      </c>
      <c r="AG7" s="11">
        <f t="shared" si="1"/>
        <v>795</v>
      </c>
    </row>
    <row r="8" spans="1:35">
      <c r="A8" s="45"/>
      <c r="B8" s="332"/>
      <c r="C8" s="333"/>
      <c r="D8" s="16"/>
      <c r="E8" s="19" t="str">
        <f>IF(G9&lt;0,"L",IF(G9&gt;0,"W", ))</f>
        <v>L</v>
      </c>
      <c r="F8" s="20">
        <f>-L4</f>
        <v>0</v>
      </c>
      <c r="G8" s="46">
        <f>-M4</f>
        <v>0</v>
      </c>
      <c r="H8" s="19" t="str">
        <f>IF(J9&lt;0,"L",IF(J9&gt;0,"W", ))</f>
        <v>L</v>
      </c>
      <c r="I8" s="20">
        <f>-L6</f>
        <v>0</v>
      </c>
      <c r="J8" s="46">
        <f>-M6</f>
        <v>-9</v>
      </c>
      <c r="K8" s="17"/>
      <c r="L8" s="18"/>
      <c r="M8" s="18"/>
      <c r="N8" s="19"/>
      <c r="O8" s="20"/>
      <c r="P8" s="22"/>
      <c r="Q8" s="47">
        <f>IF(E8="W",2, )</f>
        <v>0</v>
      </c>
      <c r="R8" s="46">
        <f>IF(G9&lt;0, 1, )</f>
        <v>1</v>
      </c>
      <c r="S8" s="25">
        <f>IF(H8="W",2, )</f>
        <v>0</v>
      </c>
      <c r="T8" s="26">
        <f>IF(J9&lt;0, 1, )</f>
        <v>1</v>
      </c>
      <c r="U8" s="23"/>
      <c r="V8" s="24"/>
      <c r="W8" s="25">
        <f>IF(N8="W",2, )</f>
        <v>0</v>
      </c>
      <c r="X8" s="26">
        <f>IF(P9&lt;0, 1, )</f>
        <v>0</v>
      </c>
      <c r="Y8" s="27">
        <f>SUM(Q8:X8)</f>
        <v>2</v>
      </c>
      <c r="Z8" s="28"/>
      <c r="AA8" s="29"/>
      <c r="AB8" s="48">
        <v>3</v>
      </c>
      <c r="AD8" s="6"/>
      <c r="AE8" s="4">
        <f t="shared" si="0"/>
        <v>0</v>
      </c>
      <c r="AG8" s="11">
        <f t="shared" si="1"/>
        <v>0</v>
      </c>
    </row>
    <row r="9" spans="1:35">
      <c r="A9" s="30" t="s">
        <v>4</v>
      </c>
      <c r="B9" s="51" t="s">
        <v>155</v>
      </c>
      <c r="C9" s="41"/>
      <c r="D9" s="334" t="s">
        <v>141</v>
      </c>
      <c r="E9" s="49">
        <f>-K5</f>
        <v>-4</v>
      </c>
      <c r="F9" s="50">
        <f>-L5</f>
        <v>-7</v>
      </c>
      <c r="G9" s="26">
        <f>-M5</f>
        <v>-6</v>
      </c>
      <c r="H9" s="49">
        <f>-K7</f>
        <v>-2</v>
      </c>
      <c r="I9" s="50">
        <f>-L7</f>
        <v>-2</v>
      </c>
      <c r="J9" s="26">
        <f>-M7</f>
        <v>-10</v>
      </c>
      <c r="K9" s="34"/>
      <c r="L9" s="35"/>
      <c r="M9" s="35"/>
      <c r="N9" s="36"/>
      <c r="O9" s="37"/>
      <c r="P9" s="38"/>
      <c r="Q9" s="51"/>
      <c r="R9" s="30"/>
      <c r="S9" s="41"/>
      <c r="T9" s="30"/>
      <c r="U9" s="39"/>
      <c r="V9" s="40"/>
      <c r="W9" s="41"/>
      <c r="X9" s="30"/>
      <c r="Y9" s="42"/>
      <c r="Z9" s="43" t="s">
        <v>10</v>
      </c>
      <c r="AA9" s="44" t="s">
        <v>10</v>
      </c>
      <c r="AB9" s="42"/>
      <c r="AD9" s="6">
        <v>3</v>
      </c>
      <c r="AE9" s="4" t="str">
        <f t="shared" si="0"/>
        <v>Senthilkumar, Siddhesh</v>
      </c>
      <c r="AG9" s="11" t="str">
        <f t="shared" si="1"/>
        <v>UR</v>
      </c>
    </row>
    <row r="10" spans="1:35">
      <c r="A10" s="45"/>
      <c r="B10" s="332"/>
      <c r="C10" s="333"/>
      <c r="D10" s="16"/>
      <c r="E10" s="19">
        <f>IF(G11&lt;0,"L",IF(G11&gt;0,"W", ))</f>
        <v>0</v>
      </c>
      <c r="F10" s="20">
        <f>-O4</f>
        <v>0</v>
      </c>
      <c r="G10" s="52">
        <f>-P4</f>
        <v>0</v>
      </c>
      <c r="H10" s="19">
        <f>IF(J11&lt;0,"L",IF(J11&gt;0,"W", ))</f>
        <v>0</v>
      </c>
      <c r="I10" s="20">
        <f>-O6</f>
        <v>0</v>
      </c>
      <c r="J10" s="46">
        <f>-P6</f>
        <v>0</v>
      </c>
      <c r="K10" s="19">
        <f>IF(M11&lt;0,"L",IF(M11&gt;0,"W", ))</f>
        <v>0</v>
      </c>
      <c r="L10" s="20">
        <f>-O8</f>
        <v>0</v>
      </c>
      <c r="M10" s="46">
        <f>-P8</f>
        <v>0</v>
      </c>
      <c r="N10" s="17"/>
      <c r="O10" s="18"/>
      <c r="P10" s="53"/>
      <c r="Q10" s="25">
        <f>IF(E10="W",2, )</f>
        <v>0</v>
      </c>
      <c r="R10" s="54">
        <f>IF(E10="L",1, )</f>
        <v>0</v>
      </c>
      <c r="S10" s="25">
        <f>IF(H10="W",2, )</f>
        <v>0</v>
      </c>
      <c r="T10" s="26">
        <f>IF(J11&lt;0, 1, )</f>
        <v>0</v>
      </c>
      <c r="U10" s="25">
        <f>IF(K10="W",2, )</f>
        <v>0</v>
      </c>
      <c r="V10" s="26">
        <f>IF(M11&lt;0, 1, )</f>
        <v>0</v>
      </c>
      <c r="W10" s="23"/>
      <c r="X10" s="24"/>
      <c r="Y10" s="20">
        <f>SUM(Q10:X10)</f>
        <v>0</v>
      </c>
      <c r="Z10" s="28"/>
      <c r="AA10" s="29"/>
      <c r="AB10" s="48"/>
      <c r="AD10" s="6"/>
      <c r="AE10" s="4">
        <f t="shared" si="0"/>
        <v>0</v>
      </c>
      <c r="AG10" s="11">
        <f t="shared" si="1"/>
        <v>0</v>
      </c>
    </row>
    <row r="11" spans="1:35">
      <c r="A11" s="30" t="s">
        <v>5</v>
      </c>
      <c r="B11" s="51"/>
      <c r="C11" s="41"/>
      <c r="D11" s="334"/>
      <c r="E11" s="58">
        <f>-N5</f>
        <v>0</v>
      </c>
      <c r="F11" s="59">
        <f>-O5</f>
        <v>0</v>
      </c>
      <c r="G11" s="60">
        <f>-P5</f>
        <v>0</v>
      </c>
      <c r="H11" s="61">
        <f>-N7</f>
        <v>0</v>
      </c>
      <c r="I11" s="59">
        <f>-O7</f>
        <v>0</v>
      </c>
      <c r="J11" s="62">
        <f>-P7</f>
        <v>0</v>
      </c>
      <c r="K11" s="61">
        <f>-N9</f>
        <v>0</v>
      </c>
      <c r="L11" s="59">
        <f>-O9</f>
        <v>0</v>
      </c>
      <c r="M11" s="62">
        <f>-P9</f>
        <v>0</v>
      </c>
      <c r="N11" s="34"/>
      <c r="O11" s="35"/>
      <c r="P11" s="63"/>
      <c r="Q11" s="41"/>
      <c r="R11" s="30"/>
      <c r="S11" s="41"/>
      <c r="T11" s="30"/>
      <c r="U11" s="41"/>
      <c r="V11" s="30"/>
      <c r="W11" s="39"/>
      <c r="X11" s="40"/>
      <c r="Y11" s="64"/>
      <c r="Z11" s="43" t="s">
        <v>10</v>
      </c>
      <c r="AA11" s="44" t="s">
        <v>10</v>
      </c>
      <c r="AB11" s="42"/>
      <c r="AD11" s="6">
        <v>4</v>
      </c>
      <c r="AE11" s="4">
        <f t="shared" si="0"/>
        <v>0</v>
      </c>
      <c r="AG11" s="11">
        <f t="shared" si="1"/>
        <v>0</v>
      </c>
    </row>
    <row r="12" spans="1:35">
      <c r="AD12" s="6"/>
    </row>
    <row r="13" spans="1:35">
      <c r="A13" s="4"/>
      <c r="B13" s="4"/>
      <c r="H13" s="65" t="s">
        <v>1</v>
      </c>
      <c r="I13" s="66">
        <f>D3</f>
        <v>3</v>
      </c>
      <c r="J13" s="6"/>
      <c r="K13" s="6"/>
      <c r="L13" s="6"/>
      <c r="X13" s="4"/>
      <c r="Y13" s="67"/>
      <c r="Z13" s="67"/>
      <c r="AA13" s="67"/>
      <c r="AB13" s="6"/>
    </row>
    <row r="14" spans="1:35" ht="16">
      <c r="A14" s="68">
        <v>1</v>
      </c>
      <c r="B14" s="411"/>
      <c r="C14" s="412"/>
      <c r="D14" s="412"/>
      <c r="E14" s="412"/>
      <c r="F14" s="412"/>
      <c r="G14" s="412"/>
      <c r="H14" s="270" t="s">
        <v>11</v>
      </c>
      <c r="I14" s="271"/>
      <c r="J14" s="413"/>
      <c r="K14" s="414"/>
      <c r="L14" s="414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6"/>
      <c r="AB14" s="71"/>
      <c r="AH14" s="69" t="s">
        <v>17</v>
      </c>
      <c r="AI14" s="70"/>
    </row>
    <row r="15" spans="1:35" ht="16">
      <c r="A15" s="72"/>
      <c r="B15" s="417"/>
      <c r="C15" s="418"/>
      <c r="D15" s="418"/>
      <c r="E15" s="418"/>
      <c r="F15" s="418"/>
      <c r="G15" s="418"/>
      <c r="H15" s="272" t="s">
        <v>11</v>
      </c>
      <c r="I15" s="273"/>
      <c r="J15" s="419"/>
      <c r="K15" s="75"/>
      <c r="L15" s="75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420"/>
      <c r="AB15" s="77"/>
      <c r="AH15" s="73" t="s">
        <v>17</v>
      </c>
      <c r="AI15" s="74"/>
    </row>
    <row r="16" spans="1:35" ht="16">
      <c r="A16" s="72" t="s">
        <v>2</v>
      </c>
      <c r="B16" s="78" t="str">
        <f>B$5</f>
        <v>Faria, Dan</v>
      </c>
      <c r="C16" s="79"/>
      <c r="D16" s="79"/>
      <c r="E16" s="429">
        <f>D5</f>
        <v>850</v>
      </c>
      <c r="F16" s="435"/>
      <c r="G16" s="418"/>
      <c r="H16" s="272">
        <v>11</v>
      </c>
      <c r="I16" s="273">
        <v>4</v>
      </c>
      <c r="J16" s="80" t="str">
        <f>B$9</f>
        <v>Senthilkumar, Siddhesh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429" t="str">
        <f>D9</f>
        <v>UR</v>
      </c>
      <c r="Z16" s="435"/>
      <c r="AA16" s="420"/>
      <c r="AB16" s="77" t="s">
        <v>4</v>
      </c>
      <c r="AH16" s="73" t="s">
        <v>17</v>
      </c>
      <c r="AI16" s="74"/>
    </row>
    <row r="17" spans="1:35" ht="16">
      <c r="A17" s="72"/>
      <c r="B17" s="417"/>
      <c r="C17" s="418"/>
      <c r="D17" s="418"/>
      <c r="E17" s="418"/>
      <c r="F17" s="418"/>
      <c r="G17" s="418"/>
      <c r="H17" s="272">
        <v>11</v>
      </c>
      <c r="I17" s="273">
        <v>8</v>
      </c>
      <c r="J17" s="421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20"/>
      <c r="AB17" s="77"/>
      <c r="AH17" s="73" t="s">
        <v>17</v>
      </c>
      <c r="AI17" s="74"/>
    </row>
    <row r="18" spans="1:35" ht="16">
      <c r="A18" s="330"/>
      <c r="B18" s="422"/>
      <c r="C18" s="83"/>
      <c r="D18" s="83"/>
      <c r="E18" s="83"/>
      <c r="F18" s="83"/>
      <c r="G18" s="83"/>
      <c r="H18" s="274">
        <v>11</v>
      </c>
      <c r="I18" s="275">
        <v>6</v>
      </c>
      <c r="J18" s="423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424"/>
      <c r="AB18" s="86"/>
      <c r="AH18" s="84" t="s">
        <v>17</v>
      </c>
      <c r="AI18" s="85"/>
    </row>
    <row r="19" spans="1:35" ht="16">
      <c r="A19" s="68">
        <v>2</v>
      </c>
      <c r="B19" s="411"/>
      <c r="C19" s="412"/>
      <c r="D19" s="412"/>
      <c r="E19" s="412"/>
      <c r="F19" s="412"/>
      <c r="G19" s="412"/>
      <c r="H19" s="270" t="s">
        <v>11</v>
      </c>
      <c r="I19" s="271"/>
      <c r="J19" s="419"/>
      <c r="K19" s="75"/>
      <c r="L19" s="75"/>
      <c r="M19" s="76"/>
      <c r="N19" s="76"/>
      <c r="O19" s="76"/>
      <c r="P19" s="76"/>
      <c r="Q19" s="76"/>
      <c r="R19" s="76"/>
      <c r="S19" s="76"/>
      <c r="T19" s="76"/>
      <c r="X19" s="4"/>
      <c r="AA19" s="6"/>
      <c r="AB19" s="71"/>
      <c r="AH19" s="69" t="s">
        <v>17</v>
      </c>
      <c r="AI19" s="70"/>
    </row>
    <row r="20" spans="1:35" ht="16">
      <c r="A20" s="72"/>
      <c r="B20" s="417"/>
      <c r="C20" s="418"/>
      <c r="D20" s="418"/>
      <c r="E20" s="418"/>
      <c r="F20" s="418"/>
      <c r="G20" s="418"/>
      <c r="H20" s="272" t="s">
        <v>11</v>
      </c>
      <c r="I20" s="273"/>
      <c r="J20" s="419"/>
      <c r="K20" s="75"/>
      <c r="L20" s="75"/>
      <c r="M20" s="76"/>
      <c r="N20" s="76"/>
      <c r="O20" s="76"/>
      <c r="P20" s="76"/>
      <c r="Q20" s="76"/>
      <c r="R20" s="76"/>
      <c r="S20" s="76"/>
      <c r="T20" s="76"/>
      <c r="X20" s="4"/>
      <c r="AA20" s="6"/>
      <c r="AB20" s="77"/>
      <c r="AH20" s="73" t="s">
        <v>17</v>
      </c>
      <c r="AI20" s="74"/>
    </row>
    <row r="21" spans="1:35" ht="16">
      <c r="A21" s="72" t="s">
        <v>3</v>
      </c>
      <c r="B21" s="78" t="str">
        <f>B7</f>
        <v>Zhou, Kai</v>
      </c>
      <c r="C21" s="79"/>
      <c r="D21" s="79"/>
      <c r="E21" s="429">
        <f>D7</f>
        <v>795</v>
      </c>
      <c r="F21" s="435"/>
      <c r="G21" s="418"/>
      <c r="H21" s="272">
        <v>11</v>
      </c>
      <c r="I21" s="273">
        <v>9</v>
      </c>
      <c r="J21" s="80" t="str">
        <f>B$9</f>
        <v>Senthilkumar, Siddhesh</v>
      </c>
      <c r="K21" s="81"/>
      <c r="L21" s="81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436">
        <f>D11</f>
        <v>0</v>
      </c>
      <c r="Z21" s="437"/>
      <c r="AA21" s="6"/>
      <c r="AB21" s="77" t="s">
        <v>4</v>
      </c>
      <c r="AH21" s="73" t="s">
        <v>17</v>
      </c>
      <c r="AI21" s="74"/>
    </row>
    <row r="22" spans="1:35" ht="16">
      <c r="A22" s="72"/>
      <c r="B22" s="417"/>
      <c r="C22" s="418"/>
      <c r="D22" s="418"/>
      <c r="E22" s="418"/>
      <c r="F22" s="418"/>
      <c r="G22" s="418"/>
      <c r="H22" s="272">
        <v>11</v>
      </c>
      <c r="I22" s="273">
        <v>2</v>
      </c>
      <c r="J22" s="421"/>
      <c r="K22" s="76"/>
      <c r="L22" s="76"/>
      <c r="X22" s="4"/>
      <c r="AA22" s="6"/>
      <c r="AB22" s="77"/>
      <c r="AH22" s="73" t="s">
        <v>17</v>
      </c>
      <c r="AI22" s="74"/>
    </row>
    <row r="23" spans="1:35" ht="16">
      <c r="A23" s="330"/>
      <c r="B23" s="422"/>
      <c r="C23" s="83"/>
      <c r="D23" s="83"/>
      <c r="E23" s="83"/>
      <c r="F23" s="83"/>
      <c r="G23" s="83"/>
      <c r="H23" s="274">
        <v>12</v>
      </c>
      <c r="I23" s="275">
        <v>10</v>
      </c>
      <c r="J23" s="423"/>
      <c r="K23" s="76"/>
      <c r="L23" s="76"/>
      <c r="X23" s="4"/>
      <c r="Y23" s="67"/>
      <c r="Z23" s="67"/>
      <c r="AA23" s="88"/>
      <c r="AB23" s="86"/>
      <c r="AH23" s="84" t="s">
        <v>17</v>
      </c>
      <c r="AI23" s="85"/>
    </row>
    <row r="24" spans="1:35" ht="16">
      <c r="A24" s="68">
        <v>3</v>
      </c>
      <c r="B24" s="411"/>
      <c r="C24" s="412"/>
      <c r="D24" s="412"/>
      <c r="E24" s="412"/>
      <c r="F24" s="412"/>
      <c r="G24" s="412"/>
      <c r="H24" s="270" t="s">
        <v>11</v>
      </c>
      <c r="I24" s="271"/>
      <c r="J24" s="413"/>
      <c r="K24" s="414"/>
      <c r="L24" s="414"/>
      <c r="M24" s="415"/>
      <c r="N24" s="415"/>
      <c r="O24" s="415"/>
      <c r="P24" s="415"/>
      <c r="Q24" s="415"/>
      <c r="R24" s="415"/>
      <c r="S24" s="415"/>
      <c r="T24" s="415"/>
      <c r="X24" s="4"/>
      <c r="AA24" s="6"/>
      <c r="AB24" s="71"/>
      <c r="AH24" s="69" t="s">
        <v>17</v>
      </c>
      <c r="AI24" s="70"/>
    </row>
    <row r="25" spans="1:35" ht="16">
      <c r="A25" s="72"/>
      <c r="B25" s="417"/>
      <c r="C25" s="418"/>
      <c r="D25" s="418"/>
      <c r="E25" s="418"/>
      <c r="F25" s="418"/>
      <c r="G25" s="418"/>
      <c r="H25" s="272">
        <v>11</v>
      </c>
      <c r="I25" s="273">
        <v>7</v>
      </c>
      <c r="J25" s="419"/>
      <c r="K25" s="75"/>
      <c r="L25" s="75"/>
      <c r="M25" s="76"/>
      <c r="N25" s="76"/>
      <c r="O25" s="76"/>
      <c r="P25" s="76"/>
      <c r="Q25" s="76"/>
      <c r="R25" s="76"/>
      <c r="S25" s="76"/>
      <c r="T25" s="76"/>
      <c r="X25" s="4"/>
      <c r="AA25" s="6"/>
      <c r="AB25" s="77"/>
      <c r="AH25" s="73" t="s">
        <v>17</v>
      </c>
      <c r="AI25" s="74"/>
    </row>
    <row r="26" spans="1:35" ht="16">
      <c r="A26" s="72" t="s">
        <v>2</v>
      </c>
      <c r="B26" s="78" t="str">
        <f>B$5</f>
        <v>Faria, Dan</v>
      </c>
      <c r="C26" s="79"/>
      <c r="D26" s="79"/>
      <c r="E26" s="429">
        <f>D5</f>
        <v>850</v>
      </c>
      <c r="F26" s="435"/>
      <c r="G26" s="418"/>
      <c r="H26" s="272">
        <v>10</v>
      </c>
      <c r="I26" s="273">
        <v>12</v>
      </c>
      <c r="J26" s="78" t="str">
        <f>B7</f>
        <v>Zhou, Kai</v>
      </c>
      <c r="K26" s="81"/>
      <c r="L26" s="81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429">
        <f>D7</f>
        <v>795</v>
      </c>
      <c r="Z26" s="435"/>
      <c r="AA26" s="6"/>
      <c r="AB26" s="77" t="s">
        <v>3</v>
      </c>
      <c r="AH26" s="73" t="s">
        <v>17</v>
      </c>
      <c r="AI26" s="74"/>
    </row>
    <row r="27" spans="1:35" ht="16">
      <c r="A27" s="72"/>
      <c r="B27" s="417"/>
      <c r="C27" s="418"/>
      <c r="D27" s="418"/>
      <c r="E27" s="418"/>
      <c r="F27" s="418"/>
      <c r="G27" s="418"/>
      <c r="H27" s="272">
        <v>11</v>
      </c>
      <c r="I27" s="273">
        <v>7</v>
      </c>
      <c r="J27" s="421"/>
      <c r="K27" s="76"/>
      <c r="L27" s="76"/>
      <c r="X27" s="4"/>
      <c r="AA27" s="6"/>
      <c r="AB27" s="77"/>
      <c r="AH27" s="73" t="s">
        <v>17</v>
      </c>
      <c r="AI27" s="74"/>
    </row>
    <row r="28" spans="1:35" ht="16">
      <c r="A28" s="330"/>
      <c r="B28" s="422"/>
      <c r="C28" s="83"/>
      <c r="D28" s="83"/>
      <c r="E28" s="83"/>
      <c r="F28" s="83"/>
      <c r="G28" s="83"/>
      <c r="H28" s="274">
        <v>11</v>
      </c>
      <c r="I28" s="275">
        <v>6</v>
      </c>
      <c r="J28" s="423"/>
      <c r="K28" s="67"/>
      <c r="L28" s="67"/>
      <c r="M28" s="67"/>
      <c r="N28" s="67"/>
      <c r="O28" s="67"/>
      <c r="P28" s="67"/>
      <c r="Q28" s="67"/>
      <c r="R28" s="67"/>
      <c r="S28" s="424"/>
      <c r="X28" s="4"/>
      <c r="Y28" s="67"/>
      <c r="Z28" s="67"/>
      <c r="AA28" s="88"/>
      <c r="AB28" s="86"/>
      <c r="AH28" s="84" t="s">
        <v>17</v>
      </c>
      <c r="AI28" s="85"/>
    </row>
  </sheetData>
  <mergeCells count="7">
    <mergeCell ref="E26:F26"/>
    <mergeCell ref="Y26:Z26"/>
    <mergeCell ref="Y1:AB1"/>
    <mergeCell ref="E16:F16"/>
    <mergeCell ref="Y16:Z16"/>
    <mergeCell ref="E21:F21"/>
    <mergeCell ref="Y21:Z21"/>
  </mergeCells>
  <phoneticPr fontId="23" type="noConversion"/>
  <printOptions horizontalCentered="1"/>
  <pageMargins left="0.5" right="0.5" top="1" bottom="0.75" header="0.5" footer="0.5"/>
  <pageSetup scale="85" orientation="portrait" horizontalDpi="4294967292" verticalDpi="4294967292"/>
  <headerFooter>
    <oddHeader>&amp;C&amp;"Times New Roman,Bold"&amp;14 &amp;K0000002015 Georgia Games_x000D__x000D__x000D__x000D__x000D__x000D__x000D__x000D__x000D__x000D__x000D__x000D__x000D__x000D_&amp;R&amp;"Times New Roman,Regular"&amp;14&amp;K000000_x000D__x000D__x000D__x000D__x000D_</oddHeader>
    <oddFooter>&amp;C&amp;"Times New Roman,Regular"&amp;12 7</oddFooter>
  </headerFooter>
  <rowBreaks count="1" manualBreakCount="1">
    <brk id="132" max="65535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Z139"/>
  <sheetViews>
    <sheetView showGridLines="0" showZeros="0" topLeftCell="A70" zoomScale="125" zoomScaleNormal="125" zoomScalePageLayoutView="125" workbookViewId="0">
      <selection activeCell="B72" sqref="B72:AM81"/>
    </sheetView>
  </sheetViews>
  <sheetFormatPr baseColWidth="10" defaultColWidth="11.42578125" defaultRowHeight="16" x14ac:dyDescent="0"/>
  <cols>
    <col min="1" max="1" width="3" style="87" customWidth="1"/>
    <col min="2" max="2" width="14.85546875" style="4" customWidth="1"/>
    <col min="3" max="3" width="6.5703125" style="4" customWidth="1"/>
    <col min="4" max="4" width="4.7109375" style="4" customWidth="1"/>
    <col min="5" max="19" width="3.5703125" style="4" customWidth="1"/>
    <col min="20" max="29" width="2" style="4" hidden="1" customWidth="1"/>
    <col min="30" max="32" width="3.7109375" style="4" customWidth="1"/>
    <col min="33" max="33" width="4.140625" style="4" customWidth="1"/>
    <col min="34" max="34" width="4.140625" style="6" customWidth="1"/>
    <col min="35" max="36" width="3.7109375" style="4" customWidth="1"/>
    <col min="37" max="37" width="13.42578125" style="4" customWidth="1"/>
    <col min="38" max="38" width="6.7109375" style="4" customWidth="1"/>
    <col min="39" max="39" width="5.7109375" style="4" customWidth="1"/>
    <col min="40" max="40" width="3.7109375" style="4" customWidth="1"/>
    <col min="41" max="41" width="3.42578125" style="4" customWidth="1"/>
    <col min="42" max="16384" width="11.42578125" style="4"/>
  </cols>
  <sheetData>
    <row r="1" spans="1:39" ht="23" customHeight="1">
      <c r="B1" s="121" t="s">
        <v>62</v>
      </c>
      <c r="C1" s="121"/>
      <c r="D1" s="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9">
      <c r="B2" s="122"/>
      <c r="C2" s="122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K2" s="4" t="s">
        <v>13</v>
      </c>
    </row>
    <row r="3" spans="1:39">
      <c r="B3" s="123"/>
      <c r="C3" s="123" t="s">
        <v>1</v>
      </c>
      <c r="D3" s="2">
        <v>1</v>
      </c>
      <c r="E3" s="11"/>
      <c r="F3" s="11" t="s">
        <v>2</v>
      </c>
      <c r="G3" s="11"/>
      <c r="H3" s="11"/>
      <c r="I3" s="11" t="s">
        <v>3</v>
      </c>
      <c r="J3" s="124"/>
      <c r="K3" s="11"/>
      <c r="L3" s="11" t="s">
        <v>4</v>
      </c>
      <c r="M3" s="124"/>
      <c r="N3" s="11"/>
      <c r="O3" s="11" t="s">
        <v>5</v>
      </c>
      <c r="P3" s="124" t="s">
        <v>10</v>
      </c>
      <c r="Q3" s="124"/>
      <c r="R3" s="124" t="s">
        <v>14</v>
      </c>
      <c r="S3" s="124" t="s">
        <v>10</v>
      </c>
      <c r="T3" s="9" t="s">
        <v>2</v>
      </c>
      <c r="U3" s="10"/>
      <c r="V3" s="9" t="s">
        <v>3</v>
      </c>
      <c r="W3" s="10"/>
      <c r="X3" s="9" t="s">
        <v>4</v>
      </c>
      <c r="Y3" s="10"/>
      <c r="Z3" s="9" t="s">
        <v>5</v>
      </c>
      <c r="AA3" s="10"/>
      <c r="AB3" s="9" t="s">
        <v>14</v>
      </c>
      <c r="AC3" s="10"/>
      <c r="AD3" s="88" t="s">
        <v>6</v>
      </c>
      <c r="AE3" s="89" t="s">
        <v>7</v>
      </c>
      <c r="AF3" s="83" t="s">
        <v>8</v>
      </c>
      <c r="AG3" s="88" t="s">
        <v>15</v>
      </c>
      <c r="AH3" s="88" t="s">
        <v>16</v>
      </c>
      <c r="AI3" s="75"/>
    </row>
    <row r="4" spans="1:39" ht="17" customHeight="1">
      <c r="B4" s="14">
        <v>93696</v>
      </c>
      <c r="C4" s="15"/>
      <c r="D4" s="16" t="s">
        <v>48</v>
      </c>
      <c r="E4" s="17"/>
      <c r="F4" s="18"/>
      <c r="G4" s="18"/>
      <c r="H4" s="19" t="str">
        <f>IF(J5&lt;0,"L",IF(J5&gt;0,"W", ))</f>
        <v>W</v>
      </c>
      <c r="I4" s="20">
        <f>IF($I58&lt;$H58,$I58, -$H58)</f>
        <v>0</v>
      </c>
      <c r="J4" s="21">
        <f>IF($I59&lt;$H59,$I59, -$H59)</f>
        <v>0</v>
      </c>
      <c r="K4" s="19" t="str">
        <f>IF(M5&lt;0,"L",IF(M5&gt;0,"W", ))</f>
        <v>W</v>
      </c>
      <c r="L4" s="20">
        <f>IF($I46&lt;$H46,$I46, -$H46)</f>
        <v>0</v>
      </c>
      <c r="M4" s="21">
        <f>IF($I47&lt;$H47,$I47, -$H47)</f>
        <v>0</v>
      </c>
      <c r="N4" s="19" t="str">
        <f>IF(P5&lt;0,"L",IF(P5&gt;0,"W", ))</f>
        <v>W</v>
      </c>
      <c r="O4" s="20">
        <f>IF($I36&lt;$H36,$I36, -$H36)</f>
        <v>0</v>
      </c>
      <c r="P4" s="21">
        <f>IF($I37&lt;$H37,$I37, -$H37)</f>
        <v>0</v>
      </c>
      <c r="Q4" s="19"/>
      <c r="R4" s="20"/>
      <c r="S4" s="21"/>
      <c r="T4" s="392"/>
      <c r="U4" s="393"/>
      <c r="V4" s="394"/>
      <c r="W4" s="395"/>
      <c r="X4" s="396"/>
      <c r="Y4" s="397"/>
      <c r="Z4" s="398"/>
      <c r="AA4" s="26">
        <f>IF(P5&lt;0, 1, )</f>
        <v>0</v>
      </c>
      <c r="AB4" s="25">
        <f>IF(Q4="W",2, )</f>
        <v>0</v>
      </c>
      <c r="AC4" s="26">
        <f>IF(S5&lt;0, 1, )</f>
        <v>0</v>
      </c>
      <c r="AD4" s="27">
        <v>6</v>
      </c>
      <c r="AE4" s="47"/>
      <c r="AF4" s="45"/>
      <c r="AG4" s="26">
        <v>1</v>
      </c>
      <c r="AH4" s="26"/>
      <c r="AI4" s="76"/>
      <c r="AK4" s="4">
        <f>B4</f>
        <v>93696</v>
      </c>
      <c r="AM4" s="11" t="str">
        <f>D4</f>
        <v>AITTA</v>
      </c>
    </row>
    <row r="5" spans="1:39" ht="17" customHeight="1">
      <c r="A5" s="125" t="s">
        <v>2</v>
      </c>
      <c r="B5" s="31" t="s">
        <v>63</v>
      </c>
      <c r="C5" s="32"/>
      <c r="D5" s="33">
        <v>1939</v>
      </c>
      <c r="E5" s="34"/>
      <c r="F5" s="35"/>
      <c r="G5" s="35"/>
      <c r="H5" s="36">
        <v>5</v>
      </c>
      <c r="I5" s="37">
        <v>7</v>
      </c>
      <c r="J5" s="37">
        <v>6</v>
      </c>
      <c r="K5" s="36">
        <v>5</v>
      </c>
      <c r="L5" s="37">
        <v>6</v>
      </c>
      <c r="M5" s="37">
        <v>8</v>
      </c>
      <c r="N5" s="36">
        <f>IF($I38&lt;$H38,$I38, -$H38)</f>
        <v>9</v>
      </c>
      <c r="O5" s="37">
        <f>IF($I39&lt;$H39,$I39, -$H39)</f>
        <v>6</v>
      </c>
      <c r="P5" s="37">
        <f>IF($I40&lt;$H40,$I40, -$H40)</f>
        <v>2</v>
      </c>
      <c r="Q5" s="36"/>
      <c r="R5" s="37"/>
      <c r="S5" s="37"/>
      <c r="T5" s="400"/>
      <c r="U5" s="401"/>
      <c r="V5" s="401"/>
      <c r="W5" s="402"/>
      <c r="X5" s="403"/>
      <c r="Y5" s="404"/>
      <c r="Z5" s="402"/>
      <c r="AA5" s="30"/>
      <c r="AB5" s="41"/>
      <c r="AC5" s="30"/>
      <c r="AD5" s="42"/>
      <c r="AE5" s="51"/>
      <c r="AF5" s="30"/>
      <c r="AG5" s="62"/>
      <c r="AH5" s="62"/>
      <c r="AI5" s="76"/>
      <c r="AJ5" s="6">
        <v>1</v>
      </c>
      <c r="AK5" s="4" t="str">
        <f t="shared" ref="AK5:AK13" si="0">B5</f>
        <v xml:space="preserve">Ng, Daniel </v>
      </c>
      <c r="AM5" s="4">
        <f t="shared" ref="AM5:AM13" si="1">D5</f>
        <v>1939</v>
      </c>
    </row>
    <row r="6" spans="1:39" ht="17" customHeight="1">
      <c r="A6" s="126"/>
      <c r="B6" s="14">
        <v>93006</v>
      </c>
      <c r="C6" s="15"/>
      <c r="D6" s="16" t="s">
        <v>48</v>
      </c>
      <c r="E6" s="19" t="str">
        <f>IF(G7&lt;0,"L",IF(G7&gt;0,"W", ))</f>
        <v>L</v>
      </c>
      <c r="F6" s="20">
        <f>-I4</f>
        <v>0</v>
      </c>
      <c r="G6" s="46">
        <f>-J4</f>
        <v>0</v>
      </c>
      <c r="H6" s="17"/>
      <c r="I6" s="18"/>
      <c r="J6" s="18"/>
      <c r="K6" s="19" t="str">
        <f>IF(M7&lt;0,"L",IF(M7&gt;0,"W", ))</f>
        <v>W</v>
      </c>
      <c r="L6" s="20">
        <f>IF($I31&lt;$H31,$I31, -$H31)</f>
        <v>0</v>
      </c>
      <c r="M6" s="21">
        <f>IF($I32&lt;$H32,$I32, -$H32)</f>
        <v>0</v>
      </c>
      <c r="N6" s="19" t="str">
        <f>IF(P7&lt;0,"L",IF(P7&gt;0,"W", ))</f>
        <v>W</v>
      </c>
      <c r="O6" s="20">
        <f>IF($I53&lt;$H53,$I53, -$H53)</f>
        <v>0</v>
      </c>
      <c r="P6" s="21">
        <f>IF($I54&lt;$H54,$I54, -$H54)</f>
        <v>0</v>
      </c>
      <c r="Q6" s="19"/>
      <c r="R6" s="20"/>
      <c r="S6" s="21"/>
      <c r="T6" s="406"/>
      <c r="U6" s="327"/>
      <c r="V6" s="407"/>
      <c r="W6" s="398"/>
      <c r="X6" s="391"/>
      <c r="Y6" s="397"/>
      <c r="Z6" s="398"/>
      <c r="AA6" s="26">
        <f>IF(P7&lt;0, 1, )</f>
        <v>0</v>
      </c>
      <c r="AB6" s="25">
        <f>IF(Q6="W",2, )</f>
        <v>0</v>
      </c>
      <c r="AC6" s="26">
        <f>IF(S7&lt;0, 1, )</f>
        <v>0</v>
      </c>
      <c r="AD6" s="27">
        <v>5</v>
      </c>
      <c r="AE6" s="127"/>
      <c r="AF6" s="45"/>
      <c r="AG6" s="26">
        <v>2</v>
      </c>
      <c r="AH6" s="26"/>
      <c r="AI6" s="76"/>
      <c r="AJ6" s="6"/>
      <c r="AK6" s="4">
        <f t="shared" si="0"/>
        <v>93006</v>
      </c>
      <c r="AM6" s="11" t="str">
        <f t="shared" si="1"/>
        <v>AITTA</v>
      </c>
    </row>
    <row r="7" spans="1:39" ht="17" customHeight="1">
      <c r="A7" s="125" t="s">
        <v>3</v>
      </c>
      <c r="B7" s="31" t="s">
        <v>66</v>
      </c>
      <c r="C7" s="32"/>
      <c r="D7" s="33">
        <v>1175</v>
      </c>
      <c r="E7" s="49">
        <f>-H5</f>
        <v>-5</v>
      </c>
      <c r="F7" s="50">
        <f>-I5</f>
        <v>-7</v>
      </c>
      <c r="G7" s="26">
        <f>-J5</f>
        <v>-6</v>
      </c>
      <c r="H7" s="34"/>
      <c r="I7" s="35"/>
      <c r="J7" s="35"/>
      <c r="K7" s="36">
        <v>1</v>
      </c>
      <c r="L7" s="37">
        <v>5</v>
      </c>
      <c r="M7" s="37">
        <v>8</v>
      </c>
      <c r="N7" s="36">
        <v>6</v>
      </c>
      <c r="O7" s="37">
        <v>5</v>
      </c>
      <c r="P7" s="37">
        <v>5</v>
      </c>
      <c r="Q7" s="36"/>
      <c r="R7" s="37"/>
      <c r="S7" s="37"/>
      <c r="T7" s="400"/>
      <c r="U7" s="401"/>
      <c r="V7" s="401"/>
      <c r="W7" s="402"/>
      <c r="X7" s="403"/>
      <c r="Y7" s="404"/>
      <c r="Z7" s="402"/>
      <c r="AA7" s="30"/>
      <c r="AB7" s="41"/>
      <c r="AC7" s="30"/>
      <c r="AD7" s="42"/>
      <c r="AE7" s="51"/>
      <c r="AF7" s="30"/>
      <c r="AG7" s="62"/>
      <c r="AH7" s="62"/>
      <c r="AI7" s="76"/>
      <c r="AJ7" s="6">
        <v>2</v>
      </c>
      <c r="AK7" s="4" t="str">
        <f t="shared" si="0"/>
        <v xml:space="preserve">Bai, Randy </v>
      </c>
      <c r="AM7" s="4">
        <f t="shared" si="1"/>
        <v>1175</v>
      </c>
    </row>
    <row r="8" spans="1:39" ht="17" customHeight="1">
      <c r="A8" s="126"/>
      <c r="B8" s="14">
        <v>94204</v>
      </c>
      <c r="C8" s="15"/>
      <c r="D8" s="16" t="s">
        <v>48</v>
      </c>
      <c r="E8" s="19" t="str">
        <f>IF(G9&lt;0,"L",IF(G9&gt;0,"W", ))</f>
        <v>L</v>
      </c>
      <c r="F8" s="20">
        <f>-L4</f>
        <v>0</v>
      </c>
      <c r="G8" s="46">
        <f>-M4</f>
        <v>0</v>
      </c>
      <c r="H8" s="19" t="str">
        <f>IF(J9&lt;0,"L",IF(J9&gt;0,"W", ))</f>
        <v>L</v>
      </c>
      <c r="I8" s="20">
        <f>-L6</f>
        <v>0</v>
      </c>
      <c r="J8" s="46">
        <f>-M6</f>
        <v>0</v>
      </c>
      <c r="K8" s="17"/>
      <c r="L8" s="18"/>
      <c r="M8" s="18"/>
      <c r="N8" s="19" t="str">
        <f>IF(P9&lt;0,"L",IF(P9&gt;0,"W", ))</f>
        <v>W</v>
      </c>
      <c r="O8" s="20">
        <f>IF($I21&lt;$H21,$I21, -$H21)</f>
        <v>0</v>
      </c>
      <c r="P8" s="21">
        <f>IF($I22&lt;$H22,$I22, -$H22)</f>
        <v>0</v>
      </c>
      <c r="Q8" s="19"/>
      <c r="R8" s="20"/>
      <c r="S8" s="21"/>
      <c r="T8" s="406"/>
      <c r="U8" s="327"/>
      <c r="V8" s="407"/>
      <c r="W8" s="398"/>
      <c r="X8" s="391"/>
      <c r="Y8" s="397"/>
      <c r="Z8" s="398"/>
      <c r="AA8" s="26">
        <f>IF(P9&lt;0, 1, )</f>
        <v>0</v>
      </c>
      <c r="AB8" s="25">
        <f>IF(Q8="W",2, )</f>
        <v>0</v>
      </c>
      <c r="AC8" s="26">
        <f>IF(S9&lt;0, 1, )</f>
        <v>0</v>
      </c>
      <c r="AD8" s="27">
        <v>4</v>
      </c>
      <c r="AE8" s="127"/>
      <c r="AF8" s="45"/>
      <c r="AG8" s="26">
        <v>3</v>
      </c>
      <c r="AH8" s="26"/>
      <c r="AI8" s="76"/>
      <c r="AJ8" s="6"/>
      <c r="AK8" s="4">
        <f t="shared" si="0"/>
        <v>94204</v>
      </c>
      <c r="AM8" s="11" t="str">
        <f t="shared" si="1"/>
        <v>AITTA</v>
      </c>
    </row>
    <row r="9" spans="1:39" ht="17" customHeight="1">
      <c r="A9" s="125" t="s">
        <v>4</v>
      </c>
      <c r="B9" s="31" t="s">
        <v>67</v>
      </c>
      <c r="C9" s="32"/>
      <c r="D9" s="33">
        <v>953</v>
      </c>
      <c r="E9" s="49">
        <f>-K5</f>
        <v>-5</v>
      </c>
      <c r="F9" s="50">
        <f>-L5</f>
        <v>-6</v>
      </c>
      <c r="G9" s="26">
        <f>-M5</f>
        <v>-8</v>
      </c>
      <c r="H9" s="49">
        <f>-K7</f>
        <v>-1</v>
      </c>
      <c r="I9" s="50">
        <f>-L7</f>
        <v>-5</v>
      </c>
      <c r="J9" s="26">
        <f>-M7</f>
        <v>-8</v>
      </c>
      <c r="K9" s="34"/>
      <c r="L9" s="35"/>
      <c r="M9" s="35"/>
      <c r="N9" s="36">
        <f>IF($I23&lt;$H23,$I23, -$H23)</f>
        <v>6</v>
      </c>
      <c r="O9" s="37">
        <f>IF($I24&lt;$H24,$I24, -$H24)</f>
        <v>5</v>
      </c>
      <c r="P9" s="37">
        <f>IF($I25&lt;$H25,$I25, -$H25)</f>
        <v>5</v>
      </c>
      <c r="Q9" s="36"/>
      <c r="R9" s="37"/>
      <c r="S9" s="37"/>
      <c r="T9" s="400"/>
      <c r="U9" s="401"/>
      <c r="V9" s="401"/>
      <c r="W9" s="402"/>
      <c r="X9" s="403"/>
      <c r="Y9" s="404"/>
      <c r="Z9" s="402"/>
      <c r="AA9" s="30"/>
      <c r="AB9" s="41"/>
      <c r="AC9" s="30"/>
      <c r="AD9" s="42"/>
      <c r="AE9" s="51"/>
      <c r="AF9" s="30"/>
      <c r="AG9" s="62"/>
      <c r="AH9" s="62"/>
      <c r="AI9" s="76"/>
      <c r="AJ9" s="6">
        <v>3</v>
      </c>
      <c r="AK9" s="4" t="str">
        <f t="shared" si="0"/>
        <v xml:space="preserve">Zhang, Alan </v>
      </c>
      <c r="AM9" s="4">
        <f t="shared" si="1"/>
        <v>953</v>
      </c>
    </row>
    <row r="10" spans="1:39" ht="17" customHeight="1">
      <c r="A10" s="126"/>
      <c r="B10" s="14">
        <v>95940</v>
      </c>
      <c r="C10" s="15"/>
      <c r="D10" s="16" t="s">
        <v>50</v>
      </c>
      <c r="E10" s="19" t="str">
        <f>IF(G11&lt;0,"L",IF(G11&gt;0,"W", ))</f>
        <v>L</v>
      </c>
      <c r="F10" s="20">
        <f>-O4</f>
        <v>0</v>
      </c>
      <c r="G10" s="52">
        <f>-P4</f>
        <v>0</v>
      </c>
      <c r="H10" s="19" t="str">
        <f>IF(J11&lt;0,"L",IF(J11&gt;0,"W", ))</f>
        <v>L</v>
      </c>
      <c r="I10" s="20">
        <f>-O6</f>
        <v>0</v>
      </c>
      <c r="J10" s="46">
        <f>-P6</f>
        <v>0</v>
      </c>
      <c r="K10" s="19" t="str">
        <f>IF(M11&lt;0,"L",IF(M11&gt;0,"W", ))</f>
        <v>L</v>
      </c>
      <c r="L10" s="20">
        <f>-O8</f>
        <v>0</v>
      </c>
      <c r="M10" s="46">
        <f>-P8</f>
        <v>0</v>
      </c>
      <c r="N10" s="17"/>
      <c r="O10" s="18"/>
      <c r="P10" s="53"/>
      <c r="Q10" s="19">
        <f>IF(S11&lt;0,"L",IF(S11&gt;0,"W", ))</f>
        <v>0</v>
      </c>
      <c r="R10" s="20">
        <f>IF($I63&lt;$H63,$I63, -$H63)</f>
        <v>0</v>
      </c>
      <c r="S10" s="21">
        <f>IF($I64&lt;$H64,$I64, -$H64)</f>
        <v>0</v>
      </c>
      <c r="T10" s="406"/>
      <c r="U10" s="327"/>
      <c r="V10" s="407"/>
      <c r="W10" s="398"/>
      <c r="X10" s="391"/>
      <c r="Y10" s="397"/>
      <c r="Z10" s="398"/>
      <c r="AA10" s="24"/>
      <c r="AB10" s="25">
        <f>IF(Q10="W",2, )</f>
        <v>0</v>
      </c>
      <c r="AC10" s="26">
        <f>IF(S11&lt;0, 1, )</f>
        <v>0</v>
      </c>
      <c r="AD10" s="27">
        <v>3</v>
      </c>
      <c r="AE10" s="127"/>
      <c r="AF10" s="45"/>
      <c r="AG10" s="26">
        <v>4</v>
      </c>
      <c r="AH10" s="26"/>
      <c r="AI10" s="76"/>
      <c r="AJ10" s="6"/>
      <c r="AK10" s="4">
        <f t="shared" si="0"/>
        <v>95940</v>
      </c>
      <c r="AM10" s="11" t="str">
        <f t="shared" si="1"/>
        <v>E.C. Sports</v>
      </c>
    </row>
    <row r="11" spans="1:39" ht="17" customHeight="1">
      <c r="A11" s="125" t="s">
        <v>5</v>
      </c>
      <c r="B11" s="31" t="s">
        <v>69</v>
      </c>
      <c r="C11" s="32"/>
      <c r="D11" s="33">
        <v>535</v>
      </c>
      <c r="E11" s="58">
        <f>-N5</f>
        <v>-9</v>
      </c>
      <c r="F11" s="59">
        <f>-O5</f>
        <v>-6</v>
      </c>
      <c r="G11" s="60">
        <f>-P5</f>
        <v>-2</v>
      </c>
      <c r="H11" s="49">
        <f>-N7</f>
        <v>-6</v>
      </c>
      <c r="I11" s="50">
        <f>-O7</f>
        <v>-5</v>
      </c>
      <c r="J11" s="26">
        <f>-P7</f>
        <v>-5</v>
      </c>
      <c r="K11" s="49">
        <f>-N9</f>
        <v>-6</v>
      </c>
      <c r="L11" s="50">
        <f>-O9</f>
        <v>-5</v>
      </c>
      <c r="M11" s="26">
        <f>-P9</f>
        <v>-5</v>
      </c>
      <c r="N11" s="34"/>
      <c r="O11" s="35"/>
      <c r="P11" s="63"/>
      <c r="Q11" s="36">
        <f>IF($I65&lt;$H65,$I65, -$H65)</f>
        <v>0</v>
      </c>
      <c r="R11" s="37">
        <f>IF($I66&lt;$H66,$I66, -$H66)</f>
        <v>0</v>
      </c>
      <c r="S11" s="37">
        <f>IF($I67&lt;$H67,$I67, -$H67)</f>
        <v>0</v>
      </c>
      <c r="T11" s="400"/>
      <c r="U11" s="401"/>
      <c r="V11" s="401"/>
      <c r="W11" s="402"/>
      <c r="X11" s="403"/>
      <c r="Y11" s="404"/>
      <c r="Z11" s="402"/>
      <c r="AA11" s="40"/>
      <c r="AB11" s="41"/>
      <c r="AC11" s="30"/>
      <c r="AD11" s="42"/>
      <c r="AE11" s="51"/>
      <c r="AF11" s="30"/>
      <c r="AG11" s="62"/>
      <c r="AH11" s="62"/>
      <c r="AI11" s="76"/>
      <c r="AJ11" s="6">
        <v>4</v>
      </c>
      <c r="AK11" s="4" t="str">
        <f t="shared" si="0"/>
        <v xml:space="preserve">Chang, Eric </v>
      </c>
      <c r="AM11" s="4">
        <f t="shared" si="1"/>
        <v>535</v>
      </c>
    </row>
    <row r="12" spans="1:39" ht="17" customHeight="1">
      <c r="A12" s="126"/>
      <c r="B12" s="14"/>
      <c r="C12" s="15"/>
      <c r="D12" s="16">
        <v>0</v>
      </c>
      <c r="E12" s="19">
        <f>IF(G13&lt;0,"L",IF(G13&gt;0,"W", ))</f>
        <v>0</v>
      </c>
      <c r="F12" s="20">
        <f>-R4</f>
        <v>0</v>
      </c>
      <c r="G12" s="46">
        <f>-S4</f>
        <v>0</v>
      </c>
      <c r="H12" s="19">
        <f>IF(J13&lt;0,"L",IF(J13&gt;0,"W", ))</f>
        <v>0</v>
      </c>
      <c r="I12" s="20">
        <f>-R6</f>
        <v>0</v>
      </c>
      <c r="J12" s="52">
        <f>-S6</f>
        <v>0</v>
      </c>
      <c r="K12" s="19">
        <f>IF(M13&lt;0,"L",IF(M13&gt;0,"W", ))</f>
        <v>0</v>
      </c>
      <c r="L12" s="20">
        <f>-R8</f>
        <v>0</v>
      </c>
      <c r="M12" s="46">
        <f>-S8</f>
        <v>0</v>
      </c>
      <c r="N12" s="19">
        <f>IF(P13&lt;0,"L",IF(P13&gt;0,"W", ))</f>
        <v>0</v>
      </c>
      <c r="O12" s="20">
        <f>-R10</f>
        <v>0</v>
      </c>
      <c r="P12" s="46">
        <f>-S10</f>
        <v>0</v>
      </c>
      <c r="Q12" s="18"/>
      <c r="R12" s="18"/>
      <c r="S12" s="53"/>
      <c r="T12" s="405"/>
      <c r="U12" s="405"/>
      <c r="V12" s="405"/>
      <c r="W12" s="398"/>
      <c r="X12" s="391"/>
      <c r="Y12" s="397"/>
      <c r="Z12" s="398"/>
      <c r="AA12" s="26">
        <f>IF(P13&lt;0, 1, )</f>
        <v>0</v>
      </c>
      <c r="AB12" s="23"/>
      <c r="AC12" s="24"/>
      <c r="AD12" s="27">
        <f>SUM(T12:AC12)</f>
        <v>0</v>
      </c>
      <c r="AE12" s="127"/>
      <c r="AF12" s="45"/>
      <c r="AG12" s="26"/>
      <c r="AH12" s="26"/>
      <c r="AI12" s="76"/>
      <c r="AJ12" s="6"/>
      <c r="AK12" s="4">
        <f t="shared" si="0"/>
        <v>0</v>
      </c>
      <c r="AM12" s="11">
        <f t="shared" si="1"/>
        <v>0</v>
      </c>
    </row>
    <row r="13" spans="1:39" ht="17" customHeight="1">
      <c r="A13" s="125" t="s">
        <v>14</v>
      </c>
      <c r="B13" s="55" t="s">
        <v>71</v>
      </c>
      <c r="C13" s="56"/>
      <c r="D13" s="57">
        <v>0</v>
      </c>
      <c r="E13" s="61">
        <f>-Q5</f>
        <v>0</v>
      </c>
      <c r="F13" s="59">
        <f>-R5</f>
        <v>0</v>
      </c>
      <c r="G13" s="62">
        <f>-S5</f>
        <v>0</v>
      </c>
      <c r="H13" s="58">
        <f>-Q7</f>
        <v>0</v>
      </c>
      <c r="I13" s="59">
        <f>-R7</f>
        <v>0</v>
      </c>
      <c r="J13" s="60">
        <f>-S7</f>
        <v>0</v>
      </c>
      <c r="K13" s="61">
        <f>-Q9</f>
        <v>0</v>
      </c>
      <c r="L13" s="59">
        <f>-R9</f>
        <v>0</v>
      </c>
      <c r="M13" s="62">
        <f>-S9</f>
        <v>0</v>
      </c>
      <c r="N13" s="61">
        <f>-Q11</f>
        <v>0</v>
      </c>
      <c r="O13" s="59">
        <f>-R11</f>
        <v>0</v>
      </c>
      <c r="P13" s="62">
        <f>-S11</f>
        <v>0</v>
      </c>
      <c r="Q13" s="35"/>
      <c r="R13" s="35"/>
      <c r="S13" s="63"/>
      <c r="T13" s="399"/>
      <c r="U13" s="399"/>
      <c r="V13" s="399"/>
      <c r="W13" s="402"/>
      <c r="X13" s="403"/>
      <c r="Y13" s="404"/>
      <c r="Z13" s="402"/>
      <c r="AA13" s="30"/>
      <c r="AB13" s="39"/>
      <c r="AC13" s="40"/>
      <c r="AD13" s="42"/>
      <c r="AE13" s="51"/>
      <c r="AF13" s="30"/>
      <c r="AG13" s="62"/>
      <c r="AH13" s="62"/>
      <c r="AI13" s="76"/>
      <c r="AJ13" s="6">
        <v>5</v>
      </c>
      <c r="AK13" s="4" t="str">
        <f t="shared" si="0"/>
        <v>Bye</v>
      </c>
      <c r="AM13" s="4">
        <f t="shared" si="1"/>
        <v>0</v>
      </c>
    </row>
    <row r="15" spans="1:39">
      <c r="B15" s="121" t="str">
        <f>B1</f>
        <v>Under 12 Singles</v>
      </c>
      <c r="C15" s="87">
        <f>B3</f>
        <v>0</v>
      </c>
      <c r="D15" s="87"/>
      <c r="E15" s="87"/>
      <c r="F15" s="87"/>
      <c r="G15" s="118"/>
      <c r="H15" s="128" t="s">
        <v>1</v>
      </c>
      <c r="I15" s="129">
        <f>D3</f>
        <v>1</v>
      </c>
      <c r="S15" s="67"/>
      <c r="T15" s="76"/>
      <c r="AH15" s="4"/>
    </row>
    <row r="16" spans="1:39" ht="18" customHeight="1">
      <c r="A16" s="68"/>
      <c r="B16" s="130">
        <v>1</v>
      </c>
      <c r="C16" s="131"/>
      <c r="D16" s="131"/>
      <c r="E16" s="131"/>
      <c r="F16" s="131"/>
      <c r="G16" s="113"/>
      <c r="H16" s="69" t="s">
        <v>17</v>
      </c>
      <c r="I16" s="70"/>
      <c r="J16" s="68"/>
      <c r="K16" s="132"/>
      <c r="L16" s="132"/>
      <c r="M16" s="132"/>
      <c r="N16" s="132"/>
      <c r="O16" s="132"/>
      <c r="P16" s="132"/>
      <c r="Q16" s="132"/>
      <c r="R16" s="132"/>
      <c r="S16" s="133"/>
      <c r="T16" s="76"/>
      <c r="AH16" s="4"/>
    </row>
    <row r="17" spans="1:39" ht="18" customHeight="1">
      <c r="A17" s="72"/>
      <c r="B17" s="78"/>
      <c r="C17" s="79"/>
      <c r="D17" s="79"/>
      <c r="E17" s="79"/>
      <c r="F17" s="79"/>
      <c r="G17" s="134"/>
      <c r="H17" s="73" t="s">
        <v>17</v>
      </c>
      <c r="I17" s="74"/>
      <c r="J17" s="72"/>
      <c r="K17" s="81"/>
      <c r="L17" s="81"/>
      <c r="M17" s="81"/>
      <c r="N17" s="81"/>
      <c r="O17" s="81"/>
      <c r="P17" s="81"/>
      <c r="Q17" s="81"/>
      <c r="R17" s="126"/>
      <c r="S17" s="133"/>
      <c r="T17" s="76"/>
      <c r="AH17" s="4"/>
    </row>
    <row r="18" spans="1:39" ht="18" customHeight="1">
      <c r="A18" s="72" t="s">
        <v>2</v>
      </c>
      <c r="B18" s="135" t="str">
        <f>B5</f>
        <v xml:space="preserve">Ng, Daniel </v>
      </c>
      <c r="C18" s="79"/>
      <c r="D18" s="79"/>
      <c r="E18" s="429">
        <f>D5</f>
        <v>1939</v>
      </c>
      <c r="F18" s="429"/>
      <c r="G18" s="137"/>
      <c r="H18" s="73">
        <v>11</v>
      </c>
      <c r="I18" s="74">
        <v>5</v>
      </c>
      <c r="J18" s="277" t="str">
        <f>B9</f>
        <v xml:space="preserve">Zhang, Alan </v>
      </c>
      <c r="K18" s="81"/>
      <c r="L18" s="81"/>
      <c r="M18" s="81"/>
      <c r="N18" s="81"/>
      <c r="O18" s="81"/>
      <c r="P18" s="429">
        <f>D9</f>
        <v>953</v>
      </c>
      <c r="Q18" s="429"/>
      <c r="R18" s="126"/>
      <c r="S18" s="138" t="s">
        <v>4</v>
      </c>
      <c r="T18" s="139"/>
      <c r="AH18" s="4"/>
    </row>
    <row r="19" spans="1:39" ht="18" customHeight="1">
      <c r="A19" s="72"/>
      <c r="B19" s="78"/>
      <c r="C19" s="79"/>
      <c r="D19" s="79"/>
      <c r="E19" s="79"/>
      <c r="F19" s="79"/>
      <c r="G19" s="137"/>
      <c r="H19" s="73">
        <v>11</v>
      </c>
      <c r="I19" s="74">
        <v>6</v>
      </c>
      <c r="J19" s="80"/>
      <c r="K19" s="81"/>
      <c r="L19" s="81"/>
      <c r="M19" s="81"/>
      <c r="N19" s="81"/>
      <c r="O19" s="81"/>
      <c r="P19" s="81"/>
      <c r="Q19" s="81"/>
      <c r="R19" s="140"/>
      <c r="S19" s="141"/>
      <c r="T19" s="139"/>
      <c r="AH19" s="4"/>
    </row>
    <row r="20" spans="1:39" ht="18" customHeight="1">
      <c r="A20" s="107"/>
      <c r="B20" s="142"/>
      <c r="C20" s="143"/>
      <c r="D20" s="143"/>
      <c r="E20" s="143"/>
      <c r="F20" s="143"/>
      <c r="G20" s="119"/>
      <c r="H20" s="84">
        <v>11</v>
      </c>
      <c r="I20" s="85">
        <v>8</v>
      </c>
      <c r="J20" s="144"/>
      <c r="K20" s="81"/>
      <c r="L20" s="81"/>
      <c r="M20" s="81"/>
      <c r="N20" s="81"/>
      <c r="O20" s="81"/>
      <c r="P20" s="81"/>
      <c r="Q20" s="81"/>
      <c r="R20" s="81"/>
      <c r="S20" s="145"/>
      <c r="T20" s="76"/>
      <c r="AH20" s="4"/>
    </row>
    <row r="21" spans="1:39" ht="18" customHeight="1">
      <c r="A21" s="68"/>
      <c r="B21" s="130">
        <v>2</v>
      </c>
      <c r="C21" s="131"/>
      <c r="D21" s="131"/>
      <c r="E21" s="131"/>
      <c r="F21" s="131"/>
      <c r="G21" s="113"/>
      <c r="H21" s="69" t="s">
        <v>17</v>
      </c>
      <c r="I21" s="70"/>
      <c r="J21" s="68"/>
      <c r="K21" s="132"/>
      <c r="L21" s="132"/>
      <c r="M21" s="132"/>
      <c r="N21" s="132"/>
      <c r="O21" s="132"/>
      <c r="P21" s="132"/>
      <c r="Q21" s="132"/>
      <c r="R21" s="132"/>
      <c r="S21" s="146"/>
      <c r="T21" s="76"/>
      <c r="AH21" s="4"/>
    </row>
    <row r="22" spans="1:39" ht="18" customHeight="1">
      <c r="A22" s="72"/>
      <c r="B22" s="78"/>
      <c r="C22" s="79"/>
      <c r="D22" s="79"/>
      <c r="E22" s="79"/>
      <c r="F22" s="79"/>
      <c r="G22" s="134"/>
      <c r="H22" s="73" t="s">
        <v>17</v>
      </c>
      <c r="I22" s="74"/>
      <c r="J22" s="72"/>
      <c r="K22" s="81"/>
      <c r="L22" s="81"/>
      <c r="M22" s="81"/>
      <c r="N22" s="81"/>
      <c r="O22" s="81"/>
      <c r="P22" s="81"/>
      <c r="Q22" s="81"/>
      <c r="R22" s="81"/>
      <c r="S22" s="147"/>
      <c r="T22" s="76"/>
      <c r="AH22" s="4"/>
    </row>
    <row r="23" spans="1:39" ht="18" customHeight="1">
      <c r="A23" s="72" t="s">
        <v>3</v>
      </c>
      <c r="B23" s="135" t="str">
        <f>B7</f>
        <v xml:space="preserve">Bai, Randy </v>
      </c>
      <c r="C23" s="79"/>
      <c r="D23" s="79"/>
      <c r="E23" s="429">
        <f>D7</f>
        <v>1175</v>
      </c>
      <c r="F23" s="429"/>
      <c r="G23" s="137"/>
      <c r="H23" s="73">
        <v>11</v>
      </c>
      <c r="I23" s="74">
        <v>6</v>
      </c>
      <c r="J23" s="277" t="str">
        <f>B11</f>
        <v xml:space="preserve">Chang, Eric </v>
      </c>
      <c r="K23" s="81"/>
      <c r="L23" s="81"/>
      <c r="M23" s="81"/>
      <c r="N23" s="81"/>
      <c r="O23" s="81"/>
      <c r="P23" s="429">
        <f>D11</f>
        <v>535</v>
      </c>
      <c r="Q23" s="429"/>
      <c r="R23" s="140">
        <v>0</v>
      </c>
      <c r="S23" s="138" t="s">
        <v>5</v>
      </c>
      <c r="T23" s="139"/>
      <c r="AH23" s="4"/>
    </row>
    <row r="24" spans="1:39" ht="18" customHeight="1">
      <c r="A24" s="72"/>
      <c r="B24" s="78"/>
      <c r="C24" s="79"/>
      <c r="D24" s="79"/>
      <c r="E24" s="79"/>
      <c r="F24" s="79"/>
      <c r="G24" s="137"/>
      <c r="H24" s="73">
        <v>11</v>
      </c>
      <c r="I24" s="74">
        <v>5</v>
      </c>
      <c r="J24" s="80"/>
      <c r="K24" s="81"/>
      <c r="L24" s="81"/>
      <c r="M24" s="81"/>
      <c r="N24" s="81"/>
      <c r="O24" s="81"/>
      <c r="P24" s="81"/>
      <c r="Q24" s="81"/>
      <c r="R24" s="140"/>
      <c r="S24" s="141"/>
      <c r="T24" s="139"/>
      <c r="AH24" s="4"/>
    </row>
    <row r="25" spans="1:39" ht="18" customHeight="1">
      <c r="A25" s="107" t="s">
        <v>10</v>
      </c>
      <c r="B25" s="142"/>
      <c r="C25" s="143"/>
      <c r="D25" s="143"/>
      <c r="E25" s="143"/>
      <c r="F25" s="143"/>
      <c r="G25" s="119"/>
      <c r="H25" s="84">
        <v>11</v>
      </c>
      <c r="I25" s="85">
        <v>5</v>
      </c>
      <c r="J25" s="144"/>
      <c r="K25" s="81"/>
      <c r="L25" s="81"/>
      <c r="M25" s="81"/>
      <c r="N25" s="81"/>
      <c r="O25" s="81"/>
      <c r="P25" s="81"/>
      <c r="Q25" s="81"/>
      <c r="R25" s="81"/>
      <c r="S25" s="147"/>
      <c r="T25" s="76"/>
      <c r="AH25" s="4"/>
    </row>
    <row r="26" spans="1:39" ht="18" customHeight="1">
      <c r="A26" s="68"/>
      <c r="B26" s="130">
        <v>3</v>
      </c>
      <c r="C26" s="131"/>
      <c r="D26" s="131"/>
      <c r="E26" s="131"/>
      <c r="F26" s="131"/>
      <c r="G26" s="113"/>
      <c r="H26" s="69" t="s">
        <v>17</v>
      </c>
      <c r="I26" s="70"/>
      <c r="J26" s="68"/>
      <c r="K26" s="132"/>
      <c r="L26" s="132"/>
      <c r="M26" s="132"/>
      <c r="N26" s="132"/>
      <c r="O26" s="132"/>
      <c r="P26" s="132"/>
      <c r="Q26" s="132"/>
      <c r="R26" s="132"/>
      <c r="S26" s="146"/>
      <c r="T26" s="76"/>
      <c r="AH26" s="4"/>
    </row>
    <row r="27" spans="1:39" ht="18" customHeight="1">
      <c r="A27" s="72"/>
      <c r="B27" s="78"/>
      <c r="C27" s="79"/>
      <c r="D27" s="79"/>
      <c r="E27" s="79"/>
      <c r="F27" s="79"/>
      <c r="G27" s="134"/>
      <c r="H27" s="73" t="s">
        <v>17</v>
      </c>
      <c r="I27" s="74"/>
      <c r="J27" s="72"/>
      <c r="K27" s="81"/>
      <c r="L27" s="81"/>
      <c r="M27" s="81"/>
      <c r="N27" s="81"/>
      <c r="O27" s="81"/>
      <c r="P27" s="81"/>
      <c r="Q27" s="81"/>
      <c r="R27" s="126"/>
      <c r="S27" s="147"/>
      <c r="T27" s="76"/>
      <c r="AH27" s="4"/>
    </row>
    <row r="28" spans="1:39" ht="18" customHeight="1">
      <c r="A28" s="72" t="s">
        <v>2</v>
      </c>
      <c r="B28" s="135" t="str">
        <f>B5</f>
        <v xml:space="preserve">Ng, Daniel </v>
      </c>
      <c r="C28" s="79"/>
      <c r="D28" s="79"/>
      <c r="E28" s="429">
        <f>D5</f>
        <v>1939</v>
      </c>
      <c r="F28" s="429"/>
      <c r="G28" s="137"/>
      <c r="H28" s="73">
        <v>11</v>
      </c>
      <c r="I28" s="74">
        <v>5</v>
      </c>
      <c r="J28" s="277" t="str">
        <f>B7</f>
        <v xml:space="preserve">Bai, Randy </v>
      </c>
      <c r="K28" s="81"/>
      <c r="L28" s="81"/>
      <c r="M28" s="81"/>
      <c r="N28" s="81"/>
      <c r="O28" s="81"/>
      <c r="P28" s="429">
        <f>D7</f>
        <v>1175</v>
      </c>
      <c r="Q28" s="429"/>
      <c r="R28" s="126"/>
      <c r="S28" s="138" t="s">
        <v>3</v>
      </c>
      <c r="T28" s="139"/>
      <c r="AH28" s="4"/>
    </row>
    <row r="29" spans="1:39" ht="18" customHeight="1">
      <c r="A29" s="72"/>
      <c r="B29" s="78"/>
      <c r="C29" s="79"/>
      <c r="D29" s="79"/>
      <c r="E29" s="79"/>
      <c r="F29" s="79"/>
      <c r="G29" s="137"/>
      <c r="H29" s="73">
        <v>11</v>
      </c>
      <c r="I29" s="74">
        <v>7</v>
      </c>
      <c r="J29" s="78"/>
      <c r="K29" s="81"/>
      <c r="L29" s="81"/>
      <c r="M29" s="81"/>
      <c r="N29" s="81"/>
      <c r="O29" s="81"/>
      <c r="P29" s="81"/>
      <c r="Q29" s="81"/>
      <c r="R29" s="140"/>
      <c r="S29" s="141"/>
      <c r="T29" s="139"/>
      <c r="AH29" s="4"/>
      <c r="AJ29" s="87"/>
      <c r="AK29" s="87"/>
      <c r="AL29" s="87"/>
      <c r="AM29" s="87"/>
    </row>
    <row r="30" spans="1:39" ht="18" customHeight="1">
      <c r="A30" s="107" t="s">
        <v>10</v>
      </c>
      <c r="B30" s="142"/>
      <c r="C30" s="143"/>
      <c r="D30" s="143"/>
      <c r="E30" s="143"/>
      <c r="F30" s="143"/>
      <c r="G30" s="119"/>
      <c r="H30" s="84">
        <v>11</v>
      </c>
      <c r="I30" s="85">
        <v>6</v>
      </c>
      <c r="J30" s="144"/>
      <c r="K30" s="81"/>
      <c r="L30" s="81"/>
      <c r="M30" s="81"/>
      <c r="N30" s="81"/>
      <c r="O30" s="81"/>
      <c r="P30" s="81"/>
      <c r="Q30" s="81"/>
      <c r="R30" s="81"/>
      <c r="S30" s="147"/>
      <c r="T30" s="76"/>
      <c r="AH30" s="4"/>
      <c r="AJ30" s="87"/>
      <c r="AK30" s="87"/>
      <c r="AL30" s="87"/>
      <c r="AM30" s="87"/>
    </row>
    <row r="31" spans="1:39" ht="18" customHeight="1">
      <c r="A31" s="68"/>
      <c r="B31" s="130">
        <v>4</v>
      </c>
      <c r="C31" s="131"/>
      <c r="D31" s="131"/>
      <c r="E31" s="131"/>
      <c r="F31" s="131"/>
      <c r="G31" s="113"/>
      <c r="H31" s="69" t="s">
        <v>17</v>
      </c>
      <c r="I31" s="70"/>
      <c r="J31" s="68"/>
      <c r="K31" s="132"/>
      <c r="L31" s="132"/>
      <c r="M31" s="132"/>
      <c r="N31" s="132"/>
      <c r="O31" s="132"/>
      <c r="P31" s="132"/>
      <c r="Q31" s="132"/>
      <c r="R31" s="132"/>
      <c r="S31" s="146"/>
      <c r="T31" s="76"/>
      <c r="AH31" s="4"/>
      <c r="AJ31" s="87"/>
      <c r="AK31" s="87"/>
      <c r="AL31" s="87"/>
      <c r="AM31" s="87"/>
    </row>
    <row r="32" spans="1:39" ht="18" customHeight="1">
      <c r="A32" s="72"/>
      <c r="B32" s="78"/>
      <c r="C32" s="79"/>
      <c r="D32" s="79"/>
      <c r="E32" s="79"/>
      <c r="F32" s="79"/>
      <c r="G32" s="134"/>
      <c r="H32" s="73" t="s">
        <v>17</v>
      </c>
      <c r="I32" s="74"/>
      <c r="J32" s="72"/>
      <c r="K32" s="81"/>
      <c r="L32" s="81"/>
      <c r="M32" s="81"/>
      <c r="N32" s="81"/>
      <c r="O32" s="81"/>
      <c r="P32" s="81"/>
      <c r="Q32" s="81"/>
      <c r="R32" s="81"/>
      <c r="S32" s="147"/>
      <c r="T32" s="76"/>
      <c r="AH32" s="4"/>
      <c r="AJ32" s="87"/>
      <c r="AK32" s="87"/>
      <c r="AL32" s="87"/>
      <c r="AM32" s="87"/>
    </row>
    <row r="33" spans="1:39" ht="18" customHeight="1">
      <c r="A33" s="72" t="s">
        <v>4</v>
      </c>
      <c r="B33" s="135" t="str">
        <f>B9</f>
        <v xml:space="preserve">Zhang, Alan </v>
      </c>
      <c r="C33" s="79"/>
      <c r="D33" s="79"/>
      <c r="E33" s="429">
        <f>D9</f>
        <v>953</v>
      </c>
      <c r="F33" s="429"/>
      <c r="G33" s="137"/>
      <c r="H33" s="73">
        <v>12</v>
      </c>
      <c r="I33" s="74">
        <v>10</v>
      </c>
      <c r="J33" s="135" t="str">
        <f>B11</f>
        <v xml:space="preserve">Chang, Eric </v>
      </c>
      <c r="K33" s="81"/>
      <c r="L33" s="81"/>
      <c r="M33" s="81"/>
      <c r="N33" s="81"/>
      <c r="O33" s="81"/>
      <c r="P33" s="429">
        <f>D11</f>
        <v>535</v>
      </c>
      <c r="Q33" s="429"/>
      <c r="R33" s="140">
        <v>0</v>
      </c>
      <c r="S33" s="138" t="s">
        <v>5</v>
      </c>
      <c r="T33" s="139"/>
      <c r="AH33" s="4"/>
      <c r="AJ33" s="87"/>
      <c r="AK33" s="87"/>
      <c r="AL33" s="87"/>
      <c r="AM33" s="87"/>
    </row>
    <row r="34" spans="1:39" ht="18" customHeight="1">
      <c r="A34" s="72"/>
      <c r="B34" s="78"/>
      <c r="C34" s="79"/>
      <c r="D34" s="79"/>
      <c r="E34" s="79"/>
      <c r="F34" s="79"/>
      <c r="G34" s="137"/>
      <c r="H34" s="73">
        <v>11</v>
      </c>
      <c r="I34" s="74">
        <v>6</v>
      </c>
      <c r="J34" s="80"/>
      <c r="K34" s="81"/>
      <c r="L34" s="81"/>
      <c r="M34" s="81"/>
      <c r="N34" s="81"/>
      <c r="O34" s="81"/>
      <c r="P34" s="81"/>
      <c r="Q34" s="81"/>
      <c r="R34" s="140"/>
      <c r="S34" s="141"/>
      <c r="T34" s="139"/>
      <c r="AH34" s="4"/>
      <c r="AJ34" s="87"/>
      <c r="AK34" s="87"/>
      <c r="AL34" s="87"/>
      <c r="AM34" s="87"/>
    </row>
    <row r="35" spans="1:39" ht="18" customHeight="1">
      <c r="A35" s="107" t="s">
        <v>10</v>
      </c>
      <c r="B35" s="142"/>
      <c r="C35" s="143"/>
      <c r="D35" s="143"/>
      <c r="E35" s="143"/>
      <c r="F35" s="143"/>
      <c r="G35" s="119"/>
      <c r="H35" s="84">
        <v>11</v>
      </c>
      <c r="I35" s="85">
        <v>2</v>
      </c>
      <c r="J35" s="144"/>
      <c r="K35" s="81"/>
      <c r="L35" s="81"/>
      <c r="M35" s="81"/>
      <c r="N35" s="81"/>
      <c r="O35" s="81"/>
      <c r="P35" s="81"/>
      <c r="Q35" s="81"/>
      <c r="R35" s="81"/>
      <c r="S35" s="147"/>
      <c r="T35" s="76"/>
      <c r="AH35" s="4"/>
      <c r="AJ35" s="87"/>
      <c r="AK35" s="87"/>
      <c r="AL35" s="87"/>
      <c r="AM35" s="87"/>
    </row>
    <row r="36" spans="1:39" ht="18" customHeight="1">
      <c r="A36" s="68"/>
      <c r="B36" s="130">
        <v>5</v>
      </c>
      <c r="C36" s="131"/>
      <c r="D36" s="131"/>
      <c r="E36" s="131"/>
      <c r="F36" s="131"/>
      <c r="G36" s="113"/>
      <c r="H36" s="69" t="s">
        <v>17</v>
      </c>
      <c r="I36" s="70"/>
      <c r="J36" s="68"/>
      <c r="K36" s="132"/>
      <c r="L36" s="132"/>
      <c r="M36" s="132"/>
      <c r="N36" s="132"/>
      <c r="O36" s="132"/>
      <c r="P36" s="132"/>
      <c r="Q36" s="132"/>
      <c r="R36" s="132"/>
      <c r="S36" s="146"/>
      <c r="T36" s="76"/>
      <c r="AH36" s="4"/>
      <c r="AJ36" s="87"/>
      <c r="AK36" s="87"/>
      <c r="AL36" s="87"/>
      <c r="AM36" s="87"/>
    </row>
    <row r="37" spans="1:39" ht="18" customHeight="1">
      <c r="A37" s="72"/>
      <c r="B37" s="78"/>
      <c r="C37" s="79"/>
      <c r="D37" s="79"/>
      <c r="E37" s="79"/>
      <c r="F37" s="79"/>
      <c r="G37" s="134"/>
      <c r="H37" s="73" t="s">
        <v>17</v>
      </c>
      <c r="I37" s="74"/>
      <c r="J37" s="72"/>
      <c r="K37" s="81"/>
      <c r="L37" s="81"/>
      <c r="M37" s="81"/>
      <c r="N37" s="81"/>
      <c r="O37" s="81"/>
      <c r="P37" s="81"/>
      <c r="Q37" s="81"/>
      <c r="R37" s="126"/>
      <c r="S37" s="147"/>
      <c r="T37" s="76"/>
      <c r="AH37" s="4"/>
      <c r="AJ37" s="87"/>
      <c r="AK37" s="87"/>
      <c r="AL37" s="87"/>
      <c r="AM37" s="87"/>
    </row>
    <row r="38" spans="1:39" ht="18" customHeight="1">
      <c r="A38" s="72" t="s">
        <v>2</v>
      </c>
      <c r="B38" s="135" t="str">
        <f>$B5</f>
        <v xml:space="preserve">Ng, Daniel </v>
      </c>
      <c r="C38" s="81"/>
      <c r="D38" s="81"/>
      <c r="E38" s="429">
        <f>D5</f>
        <v>1939</v>
      </c>
      <c r="F38" s="429"/>
      <c r="G38" s="137"/>
      <c r="H38" s="73">
        <v>11</v>
      </c>
      <c r="I38" s="74">
        <v>9</v>
      </c>
      <c r="J38" s="277" t="str">
        <f>B11</f>
        <v xml:space="preserve">Chang, Eric </v>
      </c>
      <c r="K38" s="81"/>
      <c r="L38" s="81"/>
      <c r="M38" s="81"/>
      <c r="N38" s="81"/>
      <c r="O38" s="81"/>
      <c r="P38" s="429">
        <f>D11</f>
        <v>535</v>
      </c>
      <c r="Q38" s="429"/>
      <c r="R38" s="126"/>
      <c r="S38" s="138" t="s">
        <v>5</v>
      </c>
      <c r="T38" s="139"/>
      <c r="AH38" s="4"/>
      <c r="AJ38" s="87"/>
      <c r="AK38" s="87"/>
      <c r="AL38" s="87"/>
      <c r="AM38" s="87"/>
    </row>
    <row r="39" spans="1:39" ht="18" customHeight="1">
      <c r="A39" s="72"/>
      <c r="B39" s="78"/>
      <c r="C39" s="81"/>
      <c r="D39" s="81"/>
      <c r="E39" s="81"/>
      <c r="F39" s="81"/>
      <c r="G39" s="137"/>
      <c r="H39" s="73">
        <v>11</v>
      </c>
      <c r="I39" s="74">
        <v>6</v>
      </c>
      <c r="J39" s="78"/>
      <c r="K39" s="81"/>
      <c r="L39" s="81"/>
      <c r="M39" s="81"/>
      <c r="N39" s="81"/>
      <c r="O39" s="81"/>
      <c r="P39" s="81"/>
      <c r="Q39" s="81"/>
      <c r="R39" s="140"/>
      <c r="S39" s="141"/>
      <c r="T39" s="139"/>
      <c r="AH39" s="4"/>
      <c r="AJ39" s="87"/>
      <c r="AK39" s="87"/>
      <c r="AL39" s="87"/>
      <c r="AM39" s="87"/>
    </row>
    <row r="40" spans="1:39" ht="18" customHeight="1">
      <c r="A40" s="107" t="s">
        <v>10</v>
      </c>
      <c r="B40" s="142"/>
      <c r="C40" s="143"/>
      <c r="D40" s="143"/>
      <c r="E40" s="143"/>
      <c r="F40" s="143"/>
      <c r="G40" s="119"/>
      <c r="H40" s="84">
        <v>11</v>
      </c>
      <c r="I40" s="85">
        <v>2</v>
      </c>
      <c r="J40" s="144"/>
      <c r="K40" s="81"/>
      <c r="L40" s="81"/>
      <c r="M40" s="81"/>
      <c r="N40" s="81"/>
      <c r="O40" s="81"/>
      <c r="P40" s="81"/>
      <c r="Q40" s="81"/>
      <c r="R40" s="81"/>
      <c r="S40" s="147"/>
      <c r="T40" s="76"/>
      <c r="AH40" s="4"/>
      <c r="AJ40" s="87"/>
      <c r="AK40" s="87"/>
      <c r="AL40" s="87"/>
      <c r="AM40" s="87"/>
    </row>
    <row r="41" spans="1:39" ht="18" customHeight="1">
      <c r="A41" s="68"/>
      <c r="B41" s="130">
        <v>6</v>
      </c>
      <c r="C41" s="131"/>
      <c r="D41" s="131"/>
      <c r="E41" s="131"/>
      <c r="F41" s="131"/>
      <c r="G41" s="113"/>
      <c r="H41" s="69" t="s">
        <v>17</v>
      </c>
      <c r="I41" s="70"/>
      <c r="J41" s="68"/>
      <c r="K41" s="132"/>
      <c r="L41" s="132"/>
      <c r="M41" s="132"/>
      <c r="N41" s="132"/>
      <c r="O41" s="132"/>
      <c r="P41" s="132"/>
      <c r="Q41" s="132"/>
      <c r="R41" s="132"/>
      <c r="S41" s="146"/>
      <c r="T41" s="76"/>
      <c r="AH41" s="4"/>
      <c r="AJ41" s="87"/>
      <c r="AK41" s="87"/>
      <c r="AL41" s="87"/>
      <c r="AM41" s="87"/>
    </row>
    <row r="42" spans="1:39" ht="18" customHeight="1">
      <c r="A42" s="72"/>
      <c r="B42" s="78"/>
      <c r="C42" s="79"/>
      <c r="D42" s="79"/>
      <c r="E42" s="79"/>
      <c r="F42" s="79"/>
      <c r="G42" s="134"/>
      <c r="H42" s="73" t="s">
        <v>17</v>
      </c>
      <c r="I42" s="74"/>
      <c r="J42" s="72"/>
      <c r="K42" s="81"/>
      <c r="L42" s="81"/>
      <c r="M42" s="81"/>
      <c r="N42" s="81"/>
      <c r="O42" s="81"/>
      <c r="P42" s="81"/>
      <c r="Q42" s="81"/>
      <c r="R42" s="126"/>
      <c r="S42" s="147"/>
      <c r="T42" s="76"/>
      <c r="AH42" s="4"/>
      <c r="AJ42" s="87"/>
      <c r="AK42" s="87"/>
      <c r="AL42" s="87"/>
      <c r="AM42" s="87"/>
    </row>
    <row r="43" spans="1:39" ht="18" customHeight="1">
      <c r="A43" s="72" t="s">
        <v>3</v>
      </c>
      <c r="B43" s="135" t="str">
        <f>B7</f>
        <v xml:space="preserve">Bai, Randy </v>
      </c>
      <c r="C43" s="79"/>
      <c r="D43" s="79"/>
      <c r="E43" s="429">
        <f>D7</f>
        <v>1175</v>
      </c>
      <c r="F43" s="429"/>
      <c r="G43" s="137"/>
      <c r="H43" s="73">
        <v>11</v>
      </c>
      <c r="I43" s="74">
        <v>1</v>
      </c>
      <c r="J43" s="277" t="str">
        <f>B11</f>
        <v xml:space="preserve">Chang, Eric </v>
      </c>
      <c r="K43" s="81"/>
      <c r="L43" s="81"/>
      <c r="M43" s="81"/>
      <c r="N43" s="81"/>
      <c r="O43" s="81"/>
      <c r="P43" s="429">
        <f>D11</f>
        <v>535</v>
      </c>
      <c r="Q43" s="429"/>
      <c r="R43" s="126"/>
      <c r="S43" s="138" t="s">
        <v>4</v>
      </c>
      <c r="T43" s="139"/>
      <c r="AH43" s="4"/>
      <c r="AJ43" s="87"/>
      <c r="AK43" s="87"/>
      <c r="AL43" s="87"/>
      <c r="AM43" s="87"/>
    </row>
    <row r="44" spans="1:39" ht="18" customHeight="1">
      <c r="A44" s="72"/>
      <c r="B44" s="78"/>
      <c r="C44" s="79"/>
      <c r="D44" s="79"/>
      <c r="E44" s="79"/>
      <c r="F44" s="79"/>
      <c r="G44" s="137"/>
      <c r="H44" s="73">
        <v>11</v>
      </c>
      <c r="I44" s="74">
        <v>5</v>
      </c>
      <c r="J44" s="80"/>
      <c r="K44" s="81"/>
      <c r="L44" s="81"/>
      <c r="M44" s="81"/>
      <c r="N44" s="81"/>
      <c r="O44" s="81"/>
      <c r="P44" s="81"/>
      <c r="Q44" s="81"/>
      <c r="R44" s="140"/>
      <c r="S44" s="141"/>
      <c r="T44" s="139"/>
      <c r="AH44" s="4"/>
      <c r="AJ44" s="87"/>
      <c r="AK44" s="87"/>
      <c r="AL44" s="87"/>
      <c r="AM44" s="87"/>
    </row>
    <row r="45" spans="1:39" ht="18" customHeight="1">
      <c r="A45" s="107" t="s">
        <v>10</v>
      </c>
      <c r="B45" s="142"/>
      <c r="C45" s="143"/>
      <c r="D45" s="143"/>
      <c r="E45" s="143"/>
      <c r="F45" s="143"/>
      <c r="G45" s="119"/>
      <c r="H45" s="84">
        <v>11</v>
      </c>
      <c r="I45" s="85">
        <v>5</v>
      </c>
      <c r="J45" s="144"/>
      <c r="K45" s="103"/>
      <c r="L45" s="103"/>
      <c r="M45" s="103"/>
      <c r="N45" s="103"/>
      <c r="O45" s="103"/>
      <c r="P45" s="103"/>
      <c r="Q45" s="103"/>
      <c r="R45" s="103"/>
      <c r="S45" s="145"/>
      <c r="T45" s="76"/>
      <c r="AH45" s="4"/>
      <c r="AJ45" s="87"/>
      <c r="AK45" s="87"/>
      <c r="AL45" s="87"/>
      <c r="AM45" s="87"/>
    </row>
    <row r="46" spans="1:39" ht="18" hidden="1" customHeight="1">
      <c r="A46" s="68"/>
      <c r="B46" s="130">
        <v>7</v>
      </c>
      <c r="C46" s="131"/>
      <c r="D46" s="131"/>
      <c r="E46" s="131"/>
      <c r="F46" s="131"/>
      <c r="G46" s="113"/>
      <c r="H46" s="69" t="s">
        <v>17</v>
      </c>
      <c r="I46" s="70"/>
      <c r="J46" s="68"/>
      <c r="K46" s="132"/>
      <c r="L46" s="132"/>
      <c r="M46" s="132"/>
      <c r="N46" s="132"/>
      <c r="O46" s="132"/>
      <c r="P46" s="132"/>
      <c r="Q46" s="132"/>
      <c r="R46" s="132"/>
      <c r="S46" s="146"/>
      <c r="T46" s="76"/>
      <c r="AH46" s="4"/>
      <c r="AJ46" s="87"/>
      <c r="AK46" s="87"/>
      <c r="AL46" s="87"/>
      <c r="AM46" s="87"/>
    </row>
    <row r="47" spans="1:39" ht="18" hidden="1" customHeight="1">
      <c r="A47" s="72"/>
      <c r="B47" s="78"/>
      <c r="C47" s="79"/>
      <c r="D47" s="79"/>
      <c r="E47" s="79"/>
      <c r="F47" s="79"/>
      <c r="G47" s="134"/>
      <c r="H47" s="73" t="s">
        <v>17</v>
      </c>
      <c r="I47" s="74"/>
      <c r="J47" s="72"/>
      <c r="K47" s="81"/>
      <c r="L47" s="81"/>
      <c r="M47" s="81"/>
      <c r="N47" s="81"/>
      <c r="O47" s="81"/>
      <c r="P47" s="81"/>
      <c r="Q47" s="81"/>
      <c r="R47" s="81"/>
      <c r="S47" s="147"/>
      <c r="T47" s="76"/>
      <c r="AH47" s="4"/>
      <c r="AJ47" s="87"/>
      <c r="AK47" s="87"/>
      <c r="AL47" s="87"/>
      <c r="AM47" s="87"/>
    </row>
    <row r="48" spans="1:39" ht="18" hidden="1" customHeight="1">
      <c r="A48" s="72" t="s">
        <v>2</v>
      </c>
      <c r="B48" s="135" t="str">
        <f>$B5</f>
        <v xml:space="preserve">Ng, Daniel </v>
      </c>
      <c r="C48" s="79"/>
      <c r="D48" s="79"/>
      <c r="E48" s="429">
        <f>D5</f>
        <v>1939</v>
      </c>
      <c r="F48" s="429"/>
      <c r="G48" s="137"/>
      <c r="H48" s="73" t="s">
        <v>17</v>
      </c>
      <c r="I48" s="74"/>
      <c r="J48" s="135" t="str">
        <f>B7</f>
        <v xml:space="preserve">Bai, Randy </v>
      </c>
      <c r="K48" s="81"/>
      <c r="L48" s="81"/>
      <c r="M48" s="81"/>
      <c r="N48" s="81"/>
      <c r="O48" s="81"/>
      <c r="P48" s="429">
        <f>D7</f>
        <v>1175</v>
      </c>
      <c r="Q48" s="429"/>
      <c r="R48" s="140">
        <v>0</v>
      </c>
      <c r="S48" s="138" t="s">
        <v>3</v>
      </c>
      <c r="T48" s="139"/>
      <c r="AH48" s="4"/>
      <c r="AJ48" s="87"/>
      <c r="AK48" s="87"/>
      <c r="AL48" s="87"/>
      <c r="AM48" s="87"/>
    </row>
    <row r="49" spans="1:39" ht="18" hidden="1" customHeight="1">
      <c r="A49" s="72"/>
      <c r="B49" s="78"/>
      <c r="C49" s="79"/>
      <c r="D49" s="79"/>
      <c r="E49" s="79"/>
      <c r="F49" s="79"/>
      <c r="G49" s="137"/>
      <c r="H49" s="73" t="s">
        <v>17</v>
      </c>
      <c r="I49" s="74"/>
      <c r="J49" s="78"/>
      <c r="K49" s="81"/>
      <c r="L49" s="81"/>
      <c r="M49" s="81"/>
      <c r="N49" s="81"/>
      <c r="O49" s="81"/>
      <c r="P49" s="81"/>
      <c r="Q49" s="81"/>
      <c r="R49" s="140"/>
      <c r="S49" s="141"/>
      <c r="T49" s="139"/>
      <c r="AH49" s="4"/>
      <c r="AJ49" s="87"/>
      <c r="AK49" s="87"/>
      <c r="AL49" s="87"/>
      <c r="AM49" s="87"/>
    </row>
    <row r="50" spans="1:39" ht="18" hidden="1" customHeight="1">
      <c r="A50" s="107" t="s">
        <v>10</v>
      </c>
      <c r="B50" s="142"/>
      <c r="C50" s="143"/>
      <c r="D50" s="143"/>
      <c r="E50" s="143"/>
      <c r="F50" s="143"/>
      <c r="G50" s="119"/>
      <c r="H50" s="84" t="s">
        <v>17</v>
      </c>
      <c r="I50" s="85"/>
      <c r="J50" s="144"/>
      <c r="K50" s="103"/>
      <c r="L50" s="103"/>
      <c r="M50" s="103"/>
      <c r="N50" s="103"/>
      <c r="O50" s="103"/>
      <c r="P50" s="103"/>
      <c r="Q50" s="103"/>
      <c r="R50" s="103"/>
      <c r="S50" s="145"/>
      <c r="T50" s="76"/>
      <c r="AH50" s="4"/>
      <c r="AJ50" s="87"/>
      <c r="AK50" s="87"/>
      <c r="AL50" s="87"/>
      <c r="AM50" s="87"/>
    </row>
    <row r="51" spans="1:39" ht="18" hidden="1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H51" s="4"/>
      <c r="AJ51" s="87"/>
      <c r="AK51" s="87"/>
      <c r="AL51" s="87"/>
      <c r="AM51" s="87"/>
    </row>
    <row r="52" spans="1:39" ht="18" hidden="1" customHeight="1">
      <c r="A52" s="108"/>
      <c r="B52" s="148" t="str">
        <f>B15</f>
        <v>Under 12 Singles</v>
      </c>
      <c r="C52" s="148"/>
      <c r="D52" s="148"/>
      <c r="E52" s="148"/>
      <c r="F52" s="148"/>
      <c r="G52" s="148"/>
      <c r="H52" s="149" t="str">
        <f>H15</f>
        <v>Group</v>
      </c>
      <c r="I52" s="148">
        <f>D3</f>
        <v>1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H52" s="4"/>
      <c r="AJ52" s="87"/>
      <c r="AK52" s="87"/>
      <c r="AL52" s="87"/>
      <c r="AM52" s="87"/>
    </row>
    <row r="53" spans="1:39" ht="18" hidden="1" customHeight="1">
      <c r="A53" s="68"/>
      <c r="B53" s="130">
        <v>8</v>
      </c>
      <c r="C53" s="131"/>
      <c r="D53" s="131"/>
      <c r="E53" s="131"/>
      <c r="F53" s="131"/>
      <c r="G53" s="113"/>
      <c r="H53" s="69" t="s">
        <v>17</v>
      </c>
      <c r="I53" s="70"/>
      <c r="J53" s="68"/>
      <c r="K53" s="132"/>
      <c r="L53" s="132"/>
      <c r="M53" s="132"/>
      <c r="N53" s="132"/>
      <c r="O53" s="132"/>
      <c r="P53" s="132"/>
      <c r="Q53" s="132"/>
      <c r="R53" s="132"/>
      <c r="S53" s="146"/>
      <c r="T53" s="76"/>
      <c r="AH53" s="4"/>
      <c r="AJ53" s="87"/>
      <c r="AK53" s="87"/>
      <c r="AL53" s="87"/>
      <c r="AM53" s="87"/>
    </row>
    <row r="54" spans="1:39" ht="18" hidden="1" customHeight="1">
      <c r="A54" s="72"/>
      <c r="B54" s="78"/>
      <c r="C54" s="79"/>
      <c r="D54" s="79"/>
      <c r="E54" s="79"/>
      <c r="F54" s="79"/>
      <c r="G54" s="134"/>
      <c r="H54" s="73" t="s">
        <v>17</v>
      </c>
      <c r="I54" s="74"/>
      <c r="J54" s="72"/>
      <c r="K54" s="81"/>
      <c r="L54" s="81"/>
      <c r="M54" s="81"/>
      <c r="N54" s="81"/>
      <c r="O54" s="81"/>
      <c r="P54" s="81"/>
      <c r="Q54" s="81"/>
      <c r="R54" s="81"/>
      <c r="S54" s="147"/>
      <c r="T54" s="76"/>
      <c r="AH54" s="4"/>
      <c r="AJ54" s="87"/>
      <c r="AK54" s="87"/>
      <c r="AL54" s="87"/>
      <c r="AM54" s="87"/>
    </row>
    <row r="55" spans="1:39" ht="18" hidden="1" customHeight="1">
      <c r="A55" s="72" t="s">
        <v>5</v>
      </c>
      <c r="B55" s="135" t="str">
        <f>B11</f>
        <v xml:space="preserve">Chang, Eric </v>
      </c>
      <c r="C55" s="81"/>
      <c r="D55" s="81"/>
      <c r="E55" s="429">
        <f>D11</f>
        <v>535</v>
      </c>
      <c r="F55" s="429"/>
      <c r="G55" s="137"/>
      <c r="H55" s="73" t="s">
        <v>17</v>
      </c>
      <c r="I55" s="74"/>
      <c r="J55" s="277" t="str">
        <f>B13</f>
        <v>Bye</v>
      </c>
      <c r="K55" s="81"/>
      <c r="L55" s="81"/>
      <c r="M55" s="81"/>
      <c r="N55" s="81"/>
      <c r="O55" s="81"/>
      <c r="P55" s="429">
        <f>D13</f>
        <v>0</v>
      </c>
      <c r="Q55" s="429"/>
      <c r="R55" s="140"/>
      <c r="S55" s="138" t="s">
        <v>14</v>
      </c>
      <c r="T55" s="139"/>
      <c r="AH55" s="4"/>
      <c r="AJ55" s="87"/>
      <c r="AK55" s="87"/>
      <c r="AL55" s="87"/>
      <c r="AM55" s="87"/>
    </row>
    <row r="56" spans="1:39" ht="18" hidden="1" customHeight="1">
      <c r="A56" s="72"/>
      <c r="B56" s="80"/>
      <c r="C56" s="81"/>
      <c r="D56" s="81"/>
      <c r="E56" s="81"/>
      <c r="F56" s="81"/>
      <c r="G56" s="137"/>
      <c r="H56" s="73" t="s">
        <v>17</v>
      </c>
      <c r="I56" s="74"/>
      <c r="J56" s="78"/>
      <c r="K56" s="81"/>
      <c r="L56" s="81"/>
      <c r="M56" s="81"/>
      <c r="N56" s="81"/>
      <c r="O56" s="81"/>
      <c r="P56" s="81"/>
      <c r="Q56" s="81"/>
      <c r="R56" s="140"/>
      <c r="S56" s="141"/>
      <c r="T56" s="139"/>
      <c r="AH56" s="4"/>
      <c r="AJ56" s="87"/>
      <c r="AK56" s="87"/>
      <c r="AL56" s="87"/>
      <c r="AM56" s="87"/>
    </row>
    <row r="57" spans="1:39" ht="18" hidden="1" customHeight="1">
      <c r="A57" s="86" t="s">
        <v>10</v>
      </c>
      <c r="B57" s="142"/>
      <c r="C57" s="143"/>
      <c r="D57" s="143"/>
      <c r="E57" s="143"/>
      <c r="F57" s="143"/>
      <c r="G57" s="119"/>
      <c r="H57" s="84" t="s">
        <v>17</v>
      </c>
      <c r="I57" s="85"/>
      <c r="J57" s="144"/>
      <c r="K57" s="103"/>
      <c r="L57" s="103"/>
      <c r="M57" s="103"/>
      <c r="N57" s="103"/>
      <c r="O57" s="103"/>
      <c r="P57" s="103"/>
      <c r="Q57" s="103"/>
      <c r="R57" s="103"/>
      <c r="S57" s="145"/>
      <c r="T57" s="76"/>
      <c r="AH57" s="4"/>
      <c r="AJ57" s="87"/>
      <c r="AK57" s="87"/>
      <c r="AL57" s="87"/>
      <c r="AM57" s="87"/>
    </row>
    <row r="58" spans="1:39" ht="18" hidden="1" customHeight="1">
      <c r="A58" s="72"/>
      <c r="B58" s="130">
        <v>9</v>
      </c>
      <c r="C58" s="131"/>
      <c r="D58" s="131"/>
      <c r="E58" s="131"/>
      <c r="F58" s="131"/>
      <c r="G58" s="113"/>
      <c r="H58" s="69" t="s">
        <v>17</v>
      </c>
      <c r="I58" s="70"/>
      <c r="J58" s="68"/>
      <c r="K58" s="132"/>
      <c r="L58" s="132"/>
      <c r="M58" s="132"/>
      <c r="N58" s="132"/>
      <c r="O58" s="132"/>
      <c r="P58" s="132"/>
      <c r="Q58" s="132"/>
      <c r="R58" s="150"/>
      <c r="S58" s="146"/>
      <c r="T58" s="76"/>
      <c r="AH58" s="4"/>
      <c r="AJ58" s="87"/>
      <c r="AK58" s="87"/>
      <c r="AL58" s="87"/>
      <c r="AM58" s="87"/>
    </row>
    <row r="59" spans="1:39" ht="18" hidden="1" customHeight="1">
      <c r="A59" s="72"/>
      <c r="B59" s="78"/>
      <c r="C59" s="79"/>
      <c r="D59" s="79"/>
      <c r="E59" s="79"/>
      <c r="F59" s="79"/>
      <c r="G59" s="134"/>
      <c r="H59" s="73" t="s">
        <v>17</v>
      </c>
      <c r="I59" s="74"/>
      <c r="J59" s="72"/>
      <c r="K59" s="81"/>
      <c r="L59" s="81"/>
      <c r="M59" s="81"/>
      <c r="N59" s="81"/>
      <c r="O59" s="81"/>
      <c r="P59" s="81"/>
      <c r="Q59" s="81"/>
      <c r="R59" s="126"/>
      <c r="S59" s="147"/>
      <c r="T59" s="76"/>
      <c r="AH59" s="4"/>
      <c r="AJ59" s="87"/>
      <c r="AK59" s="87"/>
      <c r="AL59" s="87"/>
      <c r="AM59" s="87"/>
    </row>
    <row r="60" spans="1:39" ht="18" hidden="1" customHeight="1">
      <c r="A60" s="72" t="s">
        <v>2</v>
      </c>
      <c r="B60" s="135" t="str">
        <f>$B5</f>
        <v xml:space="preserve">Ng, Daniel </v>
      </c>
      <c r="C60" s="81"/>
      <c r="D60" s="81"/>
      <c r="E60" s="429">
        <f>D5</f>
        <v>1939</v>
      </c>
      <c r="F60" s="429"/>
      <c r="G60" s="137"/>
      <c r="H60" s="73" t="s">
        <v>17</v>
      </c>
      <c r="I60" s="74"/>
      <c r="J60" s="135" t="str">
        <f>B13</f>
        <v>Bye</v>
      </c>
      <c r="K60" s="81"/>
      <c r="L60" s="81"/>
      <c r="M60" s="81"/>
      <c r="N60" s="81"/>
      <c r="O60" s="81"/>
      <c r="P60" s="429">
        <f>D13</f>
        <v>0</v>
      </c>
      <c r="Q60" s="429"/>
      <c r="R60" s="137">
        <v>0</v>
      </c>
      <c r="S60" s="138" t="s">
        <v>14</v>
      </c>
      <c r="T60" s="139"/>
      <c r="AH60" s="4"/>
      <c r="AJ60" s="87"/>
      <c r="AK60" s="87"/>
      <c r="AL60" s="87"/>
      <c r="AM60" s="87"/>
    </row>
    <row r="61" spans="1:39" ht="18" hidden="1" customHeight="1">
      <c r="A61" s="72"/>
      <c r="B61" s="80"/>
      <c r="C61" s="81"/>
      <c r="D61" s="81"/>
      <c r="E61" s="81"/>
      <c r="F61" s="81"/>
      <c r="G61" s="137"/>
      <c r="H61" s="73" t="s">
        <v>17</v>
      </c>
      <c r="I61" s="74"/>
      <c r="J61" s="78"/>
      <c r="K61" s="81"/>
      <c r="L61" s="81"/>
      <c r="M61" s="81"/>
      <c r="N61" s="81"/>
      <c r="O61" s="81"/>
      <c r="P61" s="81"/>
      <c r="Q61" s="81"/>
      <c r="R61" s="137"/>
      <c r="S61" s="141"/>
      <c r="T61" s="139"/>
      <c r="AH61" s="4"/>
      <c r="AJ61" s="87"/>
      <c r="AK61" s="87"/>
      <c r="AL61" s="87"/>
      <c r="AM61" s="87"/>
    </row>
    <row r="62" spans="1:39" ht="18" hidden="1" customHeight="1">
      <c r="A62" s="107" t="s">
        <v>10</v>
      </c>
      <c r="B62" s="142"/>
      <c r="C62" s="143"/>
      <c r="D62" s="143"/>
      <c r="E62" s="143"/>
      <c r="F62" s="143"/>
      <c r="G62" s="119"/>
      <c r="H62" s="84" t="s">
        <v>17</v>
      </c>
      <c r="I62" s="85"/>
      <c r="J62" s="144"/>
      <c r="K62" s="103"/>
      <c r="L62" s="103"/>
      <c r="M62" s="103"/>
      <c r="N62" s="103"/>
      <c r="O62" s="103"/>
      <c r="P62" s="103"/>
      <c r="Q62" s="103"/>
      <c r="R62" s="125"/>
      <c r="S62" s="145"/>
      <c r="T62" s="76"/>
      <c r="AH62" s="4"/>
      <c r="AJ62" s="87"/>
      <c r="AK62" s="87"/>
      <c r="AL62" s="87"/>
      <c r="AM62" s="87"/>
    </row>
    <row r="63" spans="1:39" ht="18" hidden="1" customHeight="1">
      <c r="A63" s="68"/>
      <c r="B63" s="130">
        <v>10</v>
      </c>
      <c r="C63" s="131"/>
      <c r="D63" s="131"/>
      <c r="E63" s="131"/>
      <c r="F63" s="131"/>
      <c r="G63" s="113"/>
      <c r="H63" s="69" t="s">
        <v>17</v>
      </c>
      <c r="I63" s="70"/>
      <c r="J63" s="68"/>
      <c r="K63" s="132"/>
      <c r="L63" s="132"/>
      <c r="M63" s="132"/>
      <c r="N63" s="132"/>
      <c r="O63" s="132"/>
      <c r="P63" s="132"/>
      <c r="Q63" s="132"/>
      <c r="R63" s="150"/>
      <c r="S63" s="146"/>
      <c r="T63" s="76"/>
      <c r="AH63" s="4"/>
      <c r="AJ63" s="87"/>
      <c r="AK63" s="87"/>
      <c r="AL63" s="87"/>
      <c r="AM63" s="87"/>
    </row>
    <row r="64" spans="1:39" ht="18" hidden="1" customHeight="1">
      <c r="A64" s="72"/>
      <c r="B64" s="78"/>
      <c r="C64" s="79"/>
      <c r="D64" s="79"/>
      <c r="E64" s="79"/>
      <c r="F64" s="79"/>
      <c r="G64" s="134"/>
      <c r="H64" s="73" t="s">
        <v>17</v>
      </c>
      <c r="I64" s="74"/>
      <c r="J64" s="72"/>
      <c r="K64" s="81"/>
      <c r="L64" s="81"/>
      <c r="M64" s="81"/>
      <c r="N64" s="81"/>
      <c r="O64" s="81"/>
      <c r="P64" s="81"/>
      <c r="Q64" s="81"/>
      <c r="R64" s="126"/>
      <c r="S64" s="147"/>
      <c r="T64" s="76"/>
      <c r="AH64" s="4"/>
      <c r="AJ64" s="87"/>
      <c r="AK64" s="87"/>
      <c r="AL64" s="87"/>
      <c r="AM64" s="87"/>
    </row>
    <row r="65" spans="1:39" ht="18" hidden="1" customHeight="1">
      <c r="A65" s="72" t="s">
        <v>3</v>
      </c>
      <c r="B65" s="277" t="str">
        <f>B7</f>
        <v xml:space="preserve">Bai, Randy </v>
      </c>
      <c r="C65" s="79"/>
      <c r="D65" s="79"/>
      <c r="E65" s="429">
        <f>D7</f>
        <v>1175</v>
      </c>
      <c r="F65" s="429"/>
      <c r="G65" s="137"/>
      <c r="H65" s="73" t="s">
        <v>17</v>
      </c>
      <c r="I65" s="74"/>
      <c r="J65" s="277" t="str">
        <f>B9</f>
        <v xml:space="preserve">Zhang, Alan </v>
      </c>
      <c r="K65" s="81"/>
      <c r="L65" s="81"/>
      <c r="M65" s="81"/>
      <c r="N65" s="81"/>
      <c r="O65" s="81"/>
      <c r="P65" s="429">
        <f>D9</f>
        <v>953</v>
      </c>
      <c r="Q65" s="429"/>
      <c r="R65" s="126"/>
      <c r="S65" s="138" t="s">
        <v>4</v>
      </c>
      <c r="T65" s="139"/>
      <c r="AH65" s="4"/>
      <c r="AJ65" s="87"/>
      <c r="AK65" s="87"/>
      <c r="AL65" s="87"/>
      <c r="AM65" s="87"/>
    </row>
    <row r="66" spans="1:39" ht="18" hidden="1" customHeight="1">
      <c r="A66" s="72"/>
      <c r="B66" s="78"/>
      <c r="C66" s="79"/>
      <c r="D66" s="79"/>
      <c r="E66" s="79"/>
      <c r="F66" s="79"/>
      <c r="G66" s="137"/>
      <c r="H66" s="73" t="s">
        <v>17</v>
      </c>
      <c r="I66" s="74"/>
      <c r="J66" s="80"/>
      <c r="K66" s="81"/>
      <c r="L66" s="81"/>
      <c r="M66" s="81"/>
      <c r="N66" s="81"/>
      <c r="O66" s="81"/>
      <c r="P66" s="81"/>
      <c r="Q66" s="81"/>
      <c r="R66" s="137"/>
      <c r="S66" s="151"/>
      <c r="T66" s="139"/>
      <c r="AH66" s="4"/>
      <c r="AJ66" s="87"/>
      <c r="AK66" s="87"/>
      <c r="AL66" s="87"/>
      <c r="AM66" s="87"/>
    </row>
    <row r="67" spans="1:39" ht="18" hidden="1" customHeight="1">
      <c r="A67" s="107" t="s">
        <v>10</v>
      </c>
      <c r="B67" s="142"/>
      <c r="C67" s="143"/>
      <c r="D67" s="143"/>
      <c r="E67" s="143"/>
      <c r="F67" s="143"/>
      <c r="G67" s="119"/>
      <c r="H67" s="84" t="s">
        <v>17</v>
      </c>
      <c r="I67" s="85"/>
      <c r="J67" s="144"/>
      <c r="K67" s="103"/>
      <c r="L67" s="103"/>
      <c r="M67" s="103"/>
      <c r="N67" s="103"/>
      <c r="O67" s="103"/>
      <c r="P67" s="103"/>
      <c r="Q67" s="103"/>
      <c r="R67" s="125"/>
      <c r="S67" s="152"/>
      <c r="T67" s="76"/>
      <c r="AH67" s="4"/>
      <c r="AJ67" s="87"/>
      <c r="AK67" s="87"/>
      <c r="AL67" s="87"/>
      <c r="AM67" s="87"/>
    </row>
    <row r="68" spans="1:39">
      <c r="AJ68" s="87"/>
      <c r="AK68" s="87"/>
      <c r="AL68" s="87"/>
      <c r="AM68" s="87"/>
    </row>
    <row r="69" spans="1:39" ht="23" customHeight="1">
      <c r="B69" s="121" t="str">
        <f>B1</f>
        <v>Under 12 Singles</v>
      </c>
      <c r="C69" s="121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9">
      <c r="B70" s="122"/>
      <c r="C70" s="122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K70" s="4" t="s">
        <v>13</v>
      </c>
    </row>
    <row r="71" spans="1:39">
      <c r="B71" s="123"/>
      <c r="C71" s="123" t="s">
        <v>1</v>
      </c>
      <c r="D71" s="2">
        <v>2</v>
      </c>
      <c r="E71" s="11"/>
      <c r="F71" s="11" t="s">
        <v>2</v>
      </c>
      <c r="G71" s="11"/>
      <c r="H71" s="11"/>
      <c r="I71" s="11" t="s">
        <v>3</v>
      </c>
      <c r="J71" s="124"/>
      <c r="K71" s="11"/>
      <c r="L71" s="11" t="s">
        <v>4</v>
      </c>
      <c r="M71" s="124"/>
      <c r="N71" s="11"/>
      <c r="O71" s="11" t="s">
        <v>5</v>
      </c>
      <c r="P71" s="124" t="s">
        <v>10</v>
      </c>
      <c r="Q71" s="124"/>
      <c r="R71" s="124" t="s">
        <v>14</v>
      </c>
      <c r="S71" s="124" t="s">
        <v>10</v>
      </c>
      <c r="T71" s="9" t="s">
        <v>2</v>
      </c>
      <c r="U71" s="10"/>
      <c r="V71" s="9" t="s">
        <v>3</v>
      </c>
      <c r="W71" s="10"/>
      <c r="X71" s="9" t="s">
        <v>4</v>
      </c>
      <c r="Y71" s="10"/>
      <c r="Z71" s="9" t="s">
        <v>5</v>
      </c>
      <c r="AA71" s="10"/>
      <c r="AB71" s="9" t="s">
        <v>14</v>
      </c>
      <c r="AC71" s="10"/>
      <c r="AD71" s="88" t="s">
        <v>6</v>
      </c>
      <c r="AE71" s="89" t="s">
        <v>7</v>
      </c>
      <c r="AF71" s="83" t="s">
        <v>8</v>
      </c>
      <c r="AG71" s="88" t="s">
        <v>15</v>
      </c>
      <c r="AH71" s="88" t="s">
        <v>16</v>
      </c>
      <c r="AI71" s="75"/>
    </row>
    <row r="72" spans="1:39" ht="17" customHeight="1">
      <c r="B72" s="14">
        <v>91046</v>
      </c>
      <c r="C72" s="15"/>
      <c r="D72" s="16" t="s">
        <v>48</v>
      </c>
      <c r="E72" s="17"/>
      <c r="F72" s="18"/>
      <c r="G72" s="18"/>
      <c r="H72" s="19" t="str">
        <f>IF(J73&lt;0,"L",IF(J73&gt;0,"W", ))</f>
        <v>W</v>
      </c>
      <c r="I72" s="20">
        <f>IF($I126&lt;$H126,$I126, -$H126)</f>
        <v>0</v>
      </c>
      <c r="J72" s="21">
        <f>IF($I127&lt;$H127,$I127, -$H127)</f>
        <v>0</v>
      </c>
      <c r="K72" s="19" t="str">
        <f>IF(M73&lt;0,"L",IF(M73&gt;0,"W", ))</f>
        <v>W</v>
      </c>
      <c r="L72" s="20">
        <f>IF($I114&lt;$H114,$I114, -$H114)</f>
        <v>0</v>
      </c>
      <c r="M72" s="21">
        <f>IF($I115&lt;$H115,$I115, -$H115)</f>
        <v>0</v>
      </c>
      <c r="N72" s="19" t="str">
        <f>IF(P73&lt;0,"L",IF(P73&gt;0,"W", ))</f>
        <v>W</v>
      </c>
      <c r="O72" s="20">
        <f>IF($I104&lt;$H104,$I104, -$H104)</f>
        <v>0</v>
      </c>
      <c r="P72" s="21">
        <f>IF($I105&lt;$H105,$I105, -$H105)</f>
        <v>0</v>
      </c>
      <c r="Q72" s="19" t="str">
        <f>IF(S73&lt;0,"L",IF(S73&gt;0,"W", ))</f>
        <v>W</v>
      </c>
      <c r="R72" s="20">
        <f>IF($I94&lt;$H94,$I94, -$H94)</f>
        <v>0</v>
      </c>
      <c r="S72" s="21">
        <f>IF($I95&lt;$H95,$I95, -$H95)</f>
        <v>0</v>
      </c>
      <c r="T72" s="23"/>
      <c r="U72" s="24"/>
      <c r="V72" s="25">
        <f>IF(H72="W",2, )</f>
        <v>2</v>
      </c>
      <c r="W72" s="26">
        <f>IF(J73&lt;0, 1, )</f>
        <v>0</v>
      </c>
      <c r="X72" s="25">
        <f>IF(K72="W",2, )</f>
        <v>2</v>
      </c>
      <c r="Y72" s="26">
        <f>IF(M73&lt;0, 1, )</f>
        <v>0</v>
      </c>
      <c r="Z72" s="25">
        <f>IF(N72="W",2, )</f>
        <v>2</v>
      </c>
      <c r="AA72" s="26">
        <f>IF(P73&lt;0, 1, )</f>
        <v>0</v>
      </c>
      <c r="AB72" s="25">
        <f>IF(Q72="W",2, )</f>
        <v>2</v>
      </c>
      <c r="AC72" s="26">
        <f>IF(S73&lt;0, 1, )</f>
        <v>0</v>
      </c>
      <c r="AD72" s="27">
        <f>SUM(T72:AC72)</f>
        <v>8</v>
      </c>
      <c r="AE72" s="47"/>
      <c r="AF72" s="45"/>
      <c r="AG72" s="26">
        <v>1</v>
      </c>
      <c r="AH72" s="26"/>
      <c r="AI72" s="76"/>
      <c r="AK72" s="4">
        <f>B72</f>
        <v>91046</v>
      </c>
      <c r="AM72" s="11" t="str">
        <f>D72</f>
        <v>AITTA</v>
      </c>
    </row>
    <row r="73" spans="1:39" ht="17" customHeight="1">
      <c r="A73" s="125" t="s">
        <v>2</v>
      </c>
      <c r="B73" s="31" t="s">
        <v>64</v>
      </c>
      <c r="C73" s="32"/>
      <c r="D73" s="33">
        <v>1781</v>
      </c>
      <c r="E73" s="34"/>
      <c r="F73" s="35"/>
      <c r="G73" s="35"/>
      <c r="H73" s="36">
        <f>IF($I128&lt;$H128,$I128, -$H128)</f>
        <v>1</v>
      </c>
      <c r="I73" s="37">
        <f>IF($I129&lt;$H129,$I129, -$H129)</f>
        <v>6</v>
      </c>
      <c r="J73" s="37">
        <f>IF($I130&lt;$H130,$I130, -$H130)</f>
        <v>5</v>
      </c>
      <c r="K73" s="36">
        <f>IF($I116&lt;$H116,$I116, -$H116)</f>
        <v>5</v>
      </c>
      <c r="L73" s="37">
        <f>IF($I117&lt;$H117,$I117, -$H117)</f>
        <v>10</v>
      </c>
      <c r="M73" s="37">
        <f>IF($I118&lt;$H118,$I118, -$H118)</f>
        <v>6</v>
      </c>
      <c r="N73" s="36">
        <f>IF($I106&lt;$H106,$I106, -$H106)</f>
        <v>3</v>
      </c>
      <c r="O73" s="37">
        <f>IF($I107&lt;$H107,$I107, -$H107)</f>
        <v>9</v>
      </c>
      <c r="P73" s="37">
        <f>IF($I108&lt;$H108,$I108, -$H108)</f>
        <v>4</v>
      </c>
      <c r="Q73" s="36">
        <f>IF($I96&lt;$H96,$I96, -$H96)</f>
        <v>2</v>
      </c>
      <c r="R73" s="37">
        <f>IF($I97&lt;$H97,$I97, -$H97)</f>
        <v>5</v>
      </c>
      <c r="S73" s="37">
        <f>IF($I98&lt;$H98,$I98, -$H98)</f>
        <v>5</v>
      </c>
      <c r="T73" s="39"/>
      <c r="U73" s="40"/>
      <c r="V73" s="41"/>
      <c r="W73" s="30"/>
      <c r="X73" s="41"/>
      <c r="Y73" s="30"/>
      <c r="Z73" s="41"/>
      <c r="AA73" s="30"/>
      <c r="AB73" s="41"/>
      <c r="AC73" s="30"/>
      <c r="AD73" s="42"/>
      <c r="AE73" s="51"/>
      <c r="AF73" s="30"/>
      <c r="AG73" s="62"/>
      <c r="AH73" s="62"/>
      <c r="AI73" s="76"/>
      <c r="AJ73" s="6">
        <v>1</v>
      </c>
      <c r="AK73" s="4" t="str">
        <f t="shared" ref="AK73:AK77" si="2">B73</f>
        <v xml:space="preserve">Zhu, Sabrina </v>
      </c>
      <c r="AM73" s="4">
        <f t="shared" ref="AM73:AM77" si="3">D73</f>
        <v>1781</v>
      </c>
    </row>
    <row r="74" spans="1:39" ht="17" customHeight="1">
      <c r="A74" s="126"/>
      <c r="B74" s="14">
        <v>94710</v>
      </c>
      <c r="C74" s="15"/>
      <c r="D74" s="16" t="s">
        <v>48</v>
      </c>
      <c r="E74" s="19" t="str">
        <f>IF(G75&lt;0,"L",IF(G75&gt;0,"W", ))</f>
        <v>L</v>
      </c>
      <c r="F74" s="20">
        <f>-I72</f>
        <v>0</v>
      </c>
      <c r="G74" s="46">
        <f>-J72</f>
        <v>0</v>
      </c>
      <c r="H74" s="17"/>
      <c r="I74" s="18"/>
      <c r="J74" s="18"/>
      <c r="K74" s="19" t="str">
        <f>IF(M75&lt;0,"L",IF(M75&gt;0,"W", ))</f>
        <v>L</v>
      </c>
      <c r="L74" s="20">
        <f>IF($I99&lt;$H99,$I99, -$H99)</f>
        <v>0</v>
      </c>
      <c r="M74" s="21">
        <v>-8</v>
      </c>
      <c r="N74" s="19" t="str">
        <f>IF(P75&lt;0,"L",IF(P75&gt;0,"W", ))</f>
        <v>L</v>
      </c>
      <c r="O74" s="20">
        <f>IF($I121&lt;$H121,$I121, -$H121)</f>
        <v>0</v>
      </c>
      <c r="P74" s="21">
        <f>IF($I122&lt;$H122,$I122, -$H122)</f>
        <v>0</v>
      </c>
      <c r="Q74" s="19" t="str">
        <f>IF(S75&lt;0,"L",IF(S75&gt;0,"W", ))</f>
        <v>W</v>
      </c>
      <c r="R74" s="20">
        <f>IF($I84&lt;$H84,$I84, -$H84)</f>
        <v>0</v>
      </c>
      <c r="S74" s="21">
        <f>IF($I85&lt;$H85,$I85, -$H85)</f>
        <v>0</v>
      </c>
      <c r="T74" s="47">
        <f>IF(E74="W",2, )</f>
        <v>0</v>
      </c>
      <c r="U74" s="26">
        <f>IF(G75&lt;0, 1, )</f>
        <v>1</v>
      </c>
      <c r="V74" s="23"/>
      <c r="W74" s="24"/>
      <c r="X74" s="25">
        <f>IF(K74="W",2, )</f>
        <v>0</v>
      </c>
      <c r="Y74" s="26">
        <f>IF(M75&lt;0, 1, )</f>
        <v>1</v>
      </c>
      <c r="Z74" s="25">
        <f>IF(N74="W",2, )</f>
        <v>0</v>
      </c>
      <c r="AA74" s="26">
        <f>IF(P75&lt;0, 1, )</f>
        <v>1</v>
      </c>
      <c r="AB74" s="25">
        <f>IF(Q74="W",2, )</f>
        <v>2</v>
      </c>
      <c r="AC74" s="26">
        <f>IF(S75&lt;0, 1, )</f>
        <v>0</v>
      </c>
      <c r="AD74" s="27">
        <f>SUM(T74:AC74)</f>
        <v>5</v>
      </c>
      <c r="AE74" s="127"/>
      <c r="AF74" s="45"/>
      <c r="AG74" s="26"/>
      <c r="AH74" s="26"/>
      <c r="AI74" s="76"/>
      <c r="AJ74" s="6"/>
      <c r="AK74" s="14">
        <v>91918</v>
      </c>
      <c r="AL74" s="15"/>
      <c r="AM74" s="16" t="s">
        <v>50</v>
      </c>
    </row>
    <row r="75" spans="1:39" ht="17" customHeight="1">
      <c r="A75" s="125" t="s">
        <v>3</v>
      </c>
      <c r="B75" s="31" t="s">
        <v>65</v>
      </c>
      <c r="C75" s="32"/>
      <c r="D75" s="33">
        <v>1201</v>
      </c>
      <c r="E75" s="49">
        <f>-H73</f>
        <v>-1</v>
      </c>
      <c r="F75" s="50">
        <f>-I73</f>
        <v>-6</v>
      </c>
      <c r="G75" s="26">
        <f>-J73</f>
        <v>-5</v>
      </c>
      <c r="H75" s="34"/>
      <c r="I75" s="35"/>
      <c r="J75" s="35"/>
      <c r="K75" s="36">
        <v>8</v>
      </c>
      <c r="L75" s="37">
        <v>-3</v>
      </c>
      <c r="M75" s="37">
        <v>-13</v>
      </c>
      <c r="N75" s="36">
        <f>IF($I123&lt;$H123,$I123, -$H123)</f>
        <v>-9</v>
      </c>
      <c r="O75" s="37">
        <f>IF($I124&lt;$H124,$I124, -$H124)</f>
        <v>-8</v>
      </c>
      <c r="P75" s="37">
        <f>IF($I125&lt;$H125,$I125, -$H125)</f>
        <v>-8</v>
      </c>
      <c r="Q75" s="36">
        <f>IF($I86&lt;$H86,$I86, -$H86)</f>
        <v>1</v>
      </c>
      <c r="R75" s="37">
        <f>IF($I87&lt;$H87,$I87, -$H87)</f>
        <v>3</v>
      </c>
      <c r="S75" s="37">
        <f>IF($I88&lt;$H88,$I88, -$H88)</f>
        <v>1</v>
      </c>
      <c r="T75" s="51"/>
      <c r="U75" s="30"/>
      <c r="V75" s="39"/>
      <c r="W75" s="40"/>
      <c r="X75" s="41"/>
      <c r="Y75" s="30"/>
      <c r="Z75" s="41"/>
      <c r="AA75" s="30"/>
      <c r="AB75" s="41"/>
      <c r="AC75" s="30"/>
      <c r="AD75" s="42">
        <v>2</v>
      </c>
      <c r="AE75" s="51"/>
      <c r="AF75" s="30"/>
      <c r="AG75" s="62"/>
      <c r="AH75" s="62"/>
      <c r="AI75" s="76"/>
      <c r="AJ75" s="6">
        <v>2</v>
      </c>
      <c r="AK75" s="31" t="s">
        <v>29</v>
      </c>
      <c r="AL75" s="32"/>
      <c r="AM75" s="33">
        <v>769</v>
      </c>
    </row>
    <row r="76" spans="1:39" ht="17" customHeight="1">
      <c r="A76" s="126"/>
      <c r="B76" s="14">
        <v>91918</v>
      </c>
      <c r="C76" s="15"/>
      <c r="D76" s="16" t="s">
        <v>50</v>
      </c>
      <c r="E76" s="19" t="str">
        <f>IF(G77&lt;0,"L",IF(G77&gt;0,"W", ))</f>
        <v>L</v>
      </c>
      <c r="F76" s="20">
        <f>-L72</f>
        <v>0</v>
      </c>
      <c r="G76" s="46">
        <f>-M72</f>
        <v>0</v>
      </c>
      <c r="H76" s="19" t="str">
        <f>IF(J77&lt;0,"L",IF(J77&gt;0,"W", ))</f>
        <v>W</v>
      </c>
      <c r="I76" s="20">
        <f>-L74</f>
        <v>0</v>
      </c>
      <c r="J76" s="46">
        <f>-M74</f>
        <v>8</v>
      </c>
      <c r="K76" s="17"/>
      <c r="L76" s="18"/>
      <c r="M76" s="18"/>
      <c r="N76" s="19" t="str">
        <f>IF(P77&lt;0,"L",IF(P77&gt;0,"W", ))</f>
        <v>W</v>
      </c>
      <c r="O76" s="20">
        <f>IF($I89&lt;$H89,$I89, -$H89)</f>
        <v>0</v>
      </c>
      <c r="P76" s="21">
        <f>IF($I90&lt;$H90,$I90, -$H90)</f>
        <v>0</v>
      </c>
      <c r="Q76" s="19" t="str">
        <f>IF(S77&lt;0,"L",IF(S77&gt;0,"W", ))</f>
        <v>W</v>
      </c>
      <c r="R76" s="20">
        <f>IF($I109&lt;$H109,$I109, -$H109)</f>
        <v>0</v>
      </c>
      <c r="S76" s="21">
        <f>IF($I110&lt;$H110,$I110, -$H110)</f>
        <v>0</v>
      </c>
      <c r="T76" s="47">
        <f>IF(E76="W",2, )</f>
        <v>0</v>
      </c>
      <c r="U76" s="26">
        <f>IF(G77&lt;0, 1, )</f>
        <v>1</v>
      </c>
      <c r="V76" s="25">
        <f>IF(H76="W",2, )</f>
        <v>2</v>
      </c>
      <c r="W76" s="26">
        <f>IF(J77&lt;0, 1, )</f>
        <v>0</v>
      </c>
      <c r="X76" s="23"/>
      <c r="Y76" s="24"/>
      <c r="Z76" s="25">
        <f>IF(N76="W",2, )</f>
        <v>2</v>
      </c>
      <c r="AA76" s="26">
        <f>IF(P77&lt;0, 1, )</f>
        <v>0</v>
      </c>
      <c r="AB76" s="25">
        <f>IF(Q76="W",2, )</f>
        <v>2</v>
      </c>
      <c r="AC76" s="26">
        <f>IF(S77&lt;0, 1, )</f>
        <v>0</v>
      </c>
      <c r="AD76" s="27">
        <f>SUM(T76:AC76)</f>
        <v>7</v>
      </c>
      <c r="AE76" s="127"/>
      <c r="AF76" s="45"/>
      <c r="AG76" s="26">
        <v>2</v>
      </c>
      <c r="AH76" s="26"/>
      <c r="AI76" s="76"/>
      <c r="AJ76" s="6"/>
      <c r="AK76" s="4">
        <f t="shared" si="2"/>
        <v>91918</v>
      </c>
      <c r="AM76" s="11" t="str">
        <f t="shared" si="3"/>
        <v>E.C. Sports</v>
      </c>
    </row>
    <row r="77" spans="1:39" ht="17" customHeight="1">
      <c r="A77" s="125" t="s">
        <v>4</v>
      </c>
      <c r="B77" s="31" t="s">
        <v>29</v>
      </c>
      <c r="C77" s="32"/>
      <c r="D77" s="33">
        <v>769</v>
      </c>
      <c r="E77" s="49">
        <f>-K73</f>
        <v>-5</v>
      </c>
      <c r="F77" s="50">
        <f>-L73</f>
        <v>-10</v>
      </c>
      <c r="G77" s="26">
        <f>-M73</f>
        <v>-6</v>
      </c>
      <c r="H77" s="49">
        <f>-K75</f>
        <v>-8</v>
      </c>
      <c r="I77" s="50">
        <f>-L75</f>
        <v>3</v>
      </c>
      <c r="J77" s="26">
        <f>-M75</f>
        <v>13</v>
      </c>
      <c r="K77" s="34"/>
      <c r="L77" s="35"/>
      <c r="M77" s="35"/>
      <c r="N77" s="36">
        <f>IF($I91&lt;$H91,$I91, -$H91)</f>
        <v>9</v>
      </c>
      <c r="O77" s="37">
        <f>IF($I92&lt;$H92,$I92, -$H92)</f>
        <v>2</v>
      </c>
      <c r="P77" s="37">
        <f>IF($I93&lt;$H93,$I93, -$H93)</f>
        <v>8</v>
      </c>
      <c r="Q77" s="36">
        <f>IF($I111&lt;$H111,$I111, -$H111)</f>
        <v>2</v>
      </c>
      <c r="R77" s="37">
        <f>IF($I112&lt;$H112,$I112, -$H112)</f>
        <v>4</v>
      </c>
      <c r="S77" s="37">
        <f>IF($I113&lt;$H113,$I113, -$H113)</f>
        <v>2</v>
      </c>
      <c r="T77" s="51"/>
      <c r="U77" s="30"/>
      <c r="V77" s="41"/>
      <c r="W77" s="30"/>
      <c r="X77" s="39"/>
      <c r="Y77" s="40"/>
      <c r="Z77" s="41"/>
      <c r="AA77" s="30"/>
      <c r="AB77" s="41"/>
      <c r="AC77" s="30"/>
      <c r="AD77" s="42"/>
      <c r="AE77" s="51"/>
      <c r="AF77" s="30"/>
      <c r="AG77" s="62"/>
      <c r="AH77" s="62"/>
      <c r="AI77" s="76"/>
      <c r="AJ77" s="6">
        <v>3</v>
      </c>
      <c r="AK77" s="4" t="str">
        <f t="shared" si="2"/>
        <v xml:space="preserve">Ruan, Cynthia </v>
      </c>
      <c r="AM77" s="4">
        <f t="shared" si="3"/>
        <v>769</v>
      </c>
    </row>
    <row r="78" spans="1:39" ht="17" customHeight="1">
      <c r="A78" s="126"/>
      <c r="B78" s="14">
        <v>95944</v>
      </c>
      <c r="C78" s="15"/>
      <c r="D78" s="16" t="s">
        <v>57</v>
      </c>
      <c r="E78" s="19" t="str">
        <f>IF(G79&lt;0,"L",IF(G79&gt;0,"W", ))</f>
        <v>L</v>
      </c>
      <c r="F78" s="20">
        <f>-O72</f>
        <v>0</v>
      </c>
      <c r="G78" s="52">
        <f>-P72</f>
        <v>0</v>
      </c>
      <c r="H78" s="19" t="str">
        <f>IF(J79&lt;0,"L",IF(J79&gt;0,"W", ))</f>
        <v>W</v>
      </c>
      <c r="I78" s="20">
        <f>-O74</f>
        <v>0</v>
      </c>
      <c r="J78" s="46">
        <f>-P74</f>
        <v>0</v>
      </c>
      <c r="K78" s="19" t="str">
        <f>IF(M79&lt;0,"L",IF(M79&gt;0,"W", ))</f>
        <v>L</v>
      </c>
      <c r="L78" s="20">
        <f>-O76</f>
        <v>0</v>
      </c>
      <c r="M78" s="46">
        <f>-P76</f>
        <v>0</v>
      </c>
      <c r="N78" s="17"/>
      <c r="O78" s="18"/>
      <c r="P78" s="53"/>
      <c r="Q78" s="19" t="str">
        <f>IF(S79&lt;0,"L",IF(S79&gt;0,"W", ))</f>
        <v>L</v>
      </c>
      <c r="R78" s="20">
        <f>IF($I131&lt;$H131,$I131, -$H131)</f>
        <v>0</v>
      </c>
      <c r="S78" s="21">
        <f>IF($I132&lt;$H132,$I132, -$H132)</f>
        <v>-8</v>
      </c>
      <c r="T78" s="47">
        <f>IF(E78="W",2, )</f>
        <v>0</v>
      </c>
      <c r="U78" s="26">
        <f>IF(G79&lt;0, 1, )</f>
        <v>1</v>
      </c>
      <c r="V78" s="25">
        <f>IF(H78="W",2, )</f>
        <v>2</v>
      </c>
      <c r="W78" s="26">
        <f>IF(J79&lt;0, 1, )</f>
        <v>0</v>
      </c>
      <c r="X78" s="25">
        <f>IF(K78="W",2, )</f>
        <v>0</v>
      </c>
      <c r="Y78" s="26">
        <f>IF(M79&lt;0, 1, )</f>
        <v>1</v>
      </c>
      <c r="Z78" s="23"/>
      <c r="AA78" s="24"/>
      <c r="AB78" s="25">
        <f>IF(Q78="W",2, )</f>
        <v>0</v>
      </c>
      <c r="AC78" s="26">
        <f>IF(S79&lt;0, 1, )</f>
        <v>1</v>
      </c>
      <c r="AD78" s="27">
        <f>SUM(T78:AC78)</f>
        <v>5</v>
      </c>
      <c r="AE78" s="127"/>
      <c r="AF78" s="45"/>
      <c r="AG78" s="26">
        <v>5</v>
      </c>
      <c r="AH78" s="26"/>
      <c r="AI78" s="76"/>
      <c r="AJ78" s="6"/>
      <c r="AK78" s="14">
        <v>999994</v>
      </c>
      <c r="AL78" s="15"/>
      <c r="AM78" s="16" t="s">
        <v>60</v>
      </c>
    </row>
    <row r="79" spans="1:39" ht="17" customHeight="1">
      <c r="A79" s="125" t="s">
        <v>5</v>
      </c>
      <c r="B79" s="31" t="s">
        <v>68</v>
      </c>
      <c r="C79" s="32"/>
      <c r="D79" s="33">
        <v>688</v>
      </c>
      <c r="E79" s="58">
        <f>-N73</f>
        <v>-3</v>
      </c>
      <c r="F79" s="59">
        <f>-O73</f>
        <v>-9</v>
      </c>
      <c r="G79" s="60">
        <f>-P73</f>
        <v>-4</v>
      </c>
      <c r="H79" s="49">
        <f>-N75</f>
        <v>9</v>
      </c>
      <c r="I79" s="50">
        <f>-O75</f>
        <v>8</v>
      </c>
      <c r="J79" s="26">
        <f>-P75</f>
        <v>8</v>
      </c>
      <c r="K79" s="49">
        <f>-N77</f>
        <v>-9</v>
      </c>
      <c r="L79" s="50">
        <f>-O77</f>
        <v>-2</v>
      </c>
      <c r="M79" s="26">
        <f>-P77</f>
        <v>-8</v>
      </c>
      <c r="N79" s="34"/>
      <c r="O79" s="35"/>
      <c r="P79" s="63"/>
      <c r="Q79" s="36">
        <f>IF($I133&lt;$H133,$I133, -$H133)</f>
        <v>8</v>
      </c>
      <c r="R79" s="37">
        <f>IF($I134&lt;$H134,$I134, -$H134)</f>
        <v>-3</v>
      </c>
      <c r="S79" s="37">
        <f>IF($I135&lt;$H135,$I135, -$H135)</f>
        <v>-13</v>
      </c>
      <c r="T79" s="51"/>
      <c r="U79" s="30"/>
      <c r="V79" s="41"/>
      <c r="W79" s="30"/>
      <c r="X79" s="41"/>
      <c r="Y79" s="30"/>
      <c r="Z79" s="39"/>
      <c r="AA79" s="40"/>
      <c r="AB79" s="41"/>
      <c r="AC79" s="30"/>
      <c r="AD79" s="42">
        <v>1</v>
      </c>
      <c r="AE79" s="51"/>
      <c r="AF79" s="30"/>
      <c r="AG79" s="62"/>
      <c r="AH79" s="62"/>
      <c r="AI79" s="76"/>
      <c r="AJ79" s="6">
        <v>4</v>
      </c>
      <c r="AK79" s="55" t="s">
        <v>70</v>
      </c>
      <c r="AL79" s="56"/>
      <c r="AM79" s="57">
        <v>466</v>
      </c>
    </row>
    <row r="80" spans="1:39" ht="17" customHeight="1">
      <c r="A80" s="126"/>
      <c r="B80" s="14">
        <v>999994</v>
      </c>
      <c r="C80" s="15"/>
      <c r="D80" s="16" t="s">
        <v>60</v>
      </c>
      <c r="E80" s="19" t="str">
        <f>IF(G81&lt;0,"L",IF(G81&gt;0,"W", ))</f>
        <v>L</v>
      </c>
      <c r="F80" s="20">
        <f>-R72</f>
        <v>0</v>
      </c>
      <c r="G80" s="46">
        <f>-S72</f>
        <v>0</v>
      </c>
      <c r="H80" s="19" t="str">
        <f>IF(J81&lt;0,"L",IF(J81&gt;0,"W", ))</f>
        <v>L</v>
      </c>
      <c r="I80" s="20">
        <f>-R74</f>
        <v>0</v>
      </c>
      <c r="J80" s="52">
        <f>-S74</f>
        <v>0</v>
      </c>
      <c r="K80" s="19" t="str">
        <f>IF(M81&lt;0,"L",IF(M81&gt;0,"W", ))</f>
        <v>L</v>
      </c>
      <c r="L80" s="20">
        <f>-R76</f>
        <v>0</v>
      </c>
      <c r="M80" s="46">
        <f>-S76</f>
        <v>0</v>
      </c>
      <c r="N80" s="19" t="str">
        <f>IF(P81&lt;0,"L",IF(P81&gt;0,"W", ))</f>
        <v>W</v>
      </c>
      <c r="O80" s="20">
        <f>-R78</f>
        <v>0</v>
      </c>
      <c r="P80" s="46">
        <f>-S78</f>
        <v>8</v>
      </c>
      <c r="Q80" s="18"/>
      <c r="R80" s="18"/>
      <c r="S80" s="53"/>
      <c r="T80" s="47">
        <f>IF(E80="W",2, )</f>
        <v>0</v>
      </c>
      <c r="U80" s="26">
        <f>IF(G81&lt;0, 1, )</f>
        <v>1</v>
      </c>
      <c r="V80" s="25">
        <f>IF(H80="W",2, )</f>
        <v>0</v>
      </c>
      <c r="W80" s="26">
        <f>IF(J81&lt;0, 1, )</f>
        <v>1</v>
      </c>
      <c r="X80" s="25">
        <f>IF(K80="W",2, )</f>
        <v>0</v>
      </c>
      <c r="Y80" s="26">
        <f>IF(M81&lt;0, 1, )</f>
        <v>1</v>
      </c>
      <c r="Z80" s="25">
        <f>IF(N80="W",2, )</f>
        <v>2</v>
      </c>
      <c r="AA80" s="26">
        <f>IF(P81&lt;0, 1, )</f>
        <v>0</v>
      </c>
      <c r="AB80" s="23"/>
      <c r="AC80" s="24"/>
      <c r="AD80" s="27">
        <f>SUM(T80:AC80)</f>
        <v>5</v>
      </c>
      <c r="AE80" s="127"/>
      <c r="AF80" s="45"/>
      <c r="AG80" s="26">
        <v>4</v>
      </c>
      <c r="AH80" s="26"/>
      <c r="AI80" s="76"/>
      <c r="AJ80" s="6"/>
      <c r="AK80" s="14">
        <v>95944</v>
      </c>
      <c r="AL80" s="15"/>
      <c r="AM80" s="16" t="s">
        <v>57</v>
      </c>
    </row>
    <row r="81" spans="1:39" ht="17" customHeight="1">
      <c r="A81" s="125" t="s">
        <v>14</v>
      </c>
      <c r="B81" s="55" t="s">
        <v>70</v>
      </c>
      <c r="C81" s="56"/>
      <c r="D81" s="57">
        <v>466</v>
      </c>
      <c r="E81" s="61">
        <f>-Q73</f>
        <v>-2</v>
      </c>
      <c r="F81" s="59">
        <f>-R73</f>
        <v>-5</v>
      </c>
      <c r="G81" s="62">
        <f>-S73</f>
        <v>-5</v>
      </c>
      <c r="H81" s="58">
        <f>-Q75</f>
        <v>-1</v>
      </c>
      <c r="I81" s="59">
        <f>-R75</f>
        <v>-3</v>
      </c>
      <c r="J81" s="60">
        <f>-S75</f>
        <v>-1</v>
      </c>
      <c r="K81" s="61">
        <f>-Q77</f>
        <v>-2</v>
      </c>
      <c r="L81" s="59">
        <f>-R77</f>
        <v>-4</v>
      </c>
      <c r="M81" s="62">
        <f>-S77</f>
        <v>-2</v>
      </c>
      <c r="N81" s="61">
        <f>-Q79</f>
        <v>-8</v>
      </c>
      <c r="O81" s="59">
        <f>-R79</f>
        <v>3</v>
      </c>
      <c r="P81" s="62">
        <f>-S79</f>
        <v>13</v>
      </c>
      <c r="Q81" s="35"/>
      <c r="R81" s="35"/>
      <c r="S81" s="63"/>
      <c r="T81" s="51"/>
      <c r="U81" s="30"/>
      <c r="V81" s="41"/>
      <c r="W81" s="30"/>
      <c r="X81" s="41"/>
      <c r="Y81" s="30"/>
      <c r="Z81" s="41"/>
      <c r="AA81" s="30"/>
      <c r="AB81" s="39"/>
      <c r="AC81" s="40"/>
      <c r="AD81" s="42">
        <v>2</v>
      </c>
      <c r="AE81" s="51"/>
      <c r="AF81" s="30"/>
      <c r="AG81" s="62"/>
      <c r="AH81" s="62"/>
      <c r="AI81" s="76"/>
      <c r="AJ81" s="6">
        <v>5</v>
      </c>
      <c r="AK81" s="31" t="s">
        <v>68</v>
      </c>
      <c r="AL81" s="32"/>
      <c r="AM81" s="33">
        <v>688</v>
      </c>
    </row>
    <row r="83" spans="1:39">
      <c r="B83" s="121" t="str">
        <f>B1</f>
        <v>Under 12 Singles</v>
      </c>
      <c r="C83" s="87">
        <f>B71</f>
        <v>0</v>
      </c>
      <c r="D83" s="87"/>
      <c r="E83" s="87"/>
      <c r="F83" s="87"/>
      <c r="G83" s="118"/>
      <c r="H83" s="128" t="s">
        <v>1</v>
      </c>
      <c r="I83" s="129">
        <f>D71</f>
        <v>2</v>
      </c>
      <c r="S83" s="67"/>
      <c r="T83" s="76"/>
      <c r="AH83" s="4"/>
    </row>
    <row r="84" spans="1:39" ht="18" customHeight="1">
      <c r="A84" s="68"/>
      <c r="B84" s="130">
        <v>1</v>
      </c>
      <c r="C84" s="131"/>
      <c r="D84" s="131"/>
      <c r="E84" s="131"/>
      <c r="F84" s="131"/>
      <c r="G84" s="113"/>
      <c r="H84" s="69" t="s">
        <v>17</v>
      </c>
      <c r="I84" s="70"/>
      <c r="J84" s="68"/>
      <c r="K84" s="132"/>
      <c r="L84" s="132"/>
      <c r="M84" s="132"/>
      <c r="N84" s="132"/>
      <c r="O84" s="132"/>
      <c r="P84" s="132"/>
      <c r="Q84" s="132"/>
      <c r="R84" s="132"/>
      <c r="S84" s="133"/>
      <c r="T84" s="76"/>
      <c r="AH84" s="4"/>
    </row>
    <row r="85" spans="1:39" ht="18" customHeight="1">
      <c r="A85" s="72"/>
      <c r="B85" s="78"/>
      <c r="C85" s="79"/>
      <c r="D85" s="79"/>
      <c r="E85" s="79"/>
      <c r="F85" s="79"/>
      <c r="G85" s="134"/>
      <c r="H85" s="73" t="s">
        <v>17</v>
      </c>
      <c r="I85" s="74"/>
      <c r="J85" s="72"/>
      <c r="K85" s="81"/>
      <c r="L85" s="81"/>
      <c r="M85" s="81"/>
      <c r="N85" s="81"/>
      <c r="O85" s="81"/>
      <c r="P85" s="81"/>
      <c r="Q85" s="81"/>
      <c r="R85" s="126"/>
      <c r="S85" s="133"/>
      <c r="T85" s="76"/>
      <c r="AH85" s="4"/>
    </row>
    <row r="86" spans="1:39" ht="18" customHeight="1">
      <c r="A86" s="72" t="s">
        <v>2</v>
      </c>
      <c r="B86" s="135" t="str">
        <f>B73</f>
        <v xml:space="preserve">Zhu, Sabrina </v>
      </c>
      <c r="C86" s="79"/>
      <c r="D86" s="79"/>
      <c r="E86" s="429">
        <f>D73</f>
        <v>1781</v>
      </c>
      <c r="F86" s="429"/>
      <c r="G86" s="137"/>
      <c r="H86" s="73">
        <v>11</v>
      </c>
      <c r="I86" s="74">
        <v>1</v>
      </c>
      <c r="J86" s="277" t="str">
        <f>B79</f>
        <v xml:space="preserve">Liu, Ethan </v>
      </c>
      <c r="K86" s="81"/>
      <c r="L86" s="81"/>
      <c r="M86" s="81"/>
      <c r="N86" s="81"/>
      <c r="O86" s="81"/>
      <c r="P86" s="429">
        <f>D79</f>
        <v>688</v>
      </c>
      <c r="Q86" s="429"/>
      <c r="R86" s="126"/>
      <c r="S86" s="138" t="s">
        <v>5</v>
      </c>
      <c r="T86" s="139"/>
      <c r="AH86" s="4"/>
    </row>
    <row r="87" spans="1:39" ht="18" customHeight="1">
      <c r="A87" s="72"/>
      <c r="B87" s="78"/>
      <c r="C87" s="79"/>
      <c r="D87" s="79"/>
      <c r="E87" s="79"/>
      <c r="F87" s="79"/>
      <c r="G87" s="137"/>
      <c r="H87" s="73">
        <v>11</v>
      </c>
      <c r="I87" s="74">
        <v>3</v>
      </c>
      <c r="J87" s="80"/>
      <c r="K87" s="81"/>
      <c r="L87" s="81"/>
      <c r="M87" s="81"/>
      <c r="N87" s="81"/>
      <c r="O87" s="81"/>
      <c r="P87" s="81"/>
      <c r="Q87" s="81"/>
      <c r="R87" s="140"/>
      <c r="S87" s="141"/>
      <c r="T87" s="139"/>
      <c r="AH87" s="4"/>
    </row>
    <row r="88" spans="1:39" ht="18" customHeight="1">
      <c r="A88" s="107"/>
      <c r="B88" s="142"/>
      <c r="C88" s="143"/>
      <c r="D88" s="143"/>
      <c r="E88" s="143"/>
      <c r="F88" s="143"/>
      <c r="G88" s="119"/>
      <c r="H88" s="84">
        <v>11</v>
      </c>
      <c r="I88" s="85">
        <v>1</v>
      </c>
      <c r="J88" s="144"/>
      <c r="K88" s="81"/>
      <c r="L88" s="81"/>
      <c r="M88" s="81"/>
      <c r="N88" s="81"/>
      <c r="O88" s="81"/>
      <c r="P88" s="81"/>
      <c r="Q88" s="81"/>
      <c r="R88" s="81"/>
      <c r="S88" s="145"/>
      <c r="T88" s="76"/>
      <c r="AH88" s="4"/>
    </row>
    <row r="89" spans="1:39" ht="18" customHeight="1">
      <c r="A89" s="68"/>
      <c r="B89" s="130">
        <v>2</v>
      </c>
      <c r="C89" s="131"/>
      <c r="D89" s="131"/>
      <c r="E89" s="131"/>
      <c r="F89" s="131"/>
      <c r="G89" s="113"/>
      <c r="H89" s="69" t="s">
        <v>17</v>
      </c>
      <c r="I89" s="70"/>
      <c r="J89" s="68"/>
      <c r="K89" s="132"/>
      <c r="L89" s="132"/>
      <c r="M89" s="132"/>
      <c r="N89" s="132"/>
      <c r="O89" s="132"/>
      <c r="P89" s="132"/>
      <c r="Q89" s="132"/>
      <c r="R89" s="132"/>
      <c r="S89" s="146"/>
      <c r="T89" s="76"/>
      <c r="AH89" s="4"/>
    </row>
    <row r="90" spans="1:39" ht="18" customHeight="1">
      <c r="A90" s="72"/>
      <c r="B90" s="78"/>
      <c r="C90" s="79"/>
      <c r="D90" s="79"/>
      <c r="E90" s="79"/>
      <c r="F90" s="79"/>
      <c r="G90" s="134"/>
      <c r="H90" s="73" t="s">
        <v>17</v>
      </c>
      <c r="I90" s="74"/>
      <c r="J90" s="72"/>
      <c r="K90" s="81"/>
      <c r="L90" s="81"/>
      <c r="M90" s="81"/>
      <c r="N90" s="81"/>
      <c r="O90" s="81"/>
      <c r="P90" s="81"/>
      <c r="Q90" s="81"/>
      <c r="R90" s="81"/>
      <c r="S90" s="147"/>
      <c r="T90" s="76"/>
      <c r="AH90" s="4"/>
    </row>
    <row r="91" spans="1:39" ht="18" customHeight="1">
      <c r="A91" s="72" t="s">
        <v>4</v>
      </c>
      <c r="B91" s="78" t="str">
        <f>$B77</f>
        <v xml:space="preserve">Ruan, Cynthia </v>
      </c>
      <c r="C91" s="79"/>
      <c r="D91" s="79"/>
      <c r="E91" s="429">
        <f>D77</f>
        <v>769</v>
      </c>
      <c r="F91" s="429"/>
      <c r="G91" s="137"/>
      <c r="H91" s="73">
        <v>11</v>
      </c>
      <c r="I91" s="74">
        <v>9</v>
      </c>
      <c r="J91" s="277" t="str">
        <f>B81</f>
        <v>Mirajkar, Eeshan *</v>
      </c>
      <c r="K91" s="81"/>
      <c r="L91" s="81"/>
      <c r="M91" s="81"/>
      <c r="N91" s="81"/>
      <c r="O91" s="81"/>
      <c r="P91" s="429">
        <f>D81</f>
        <v>466</v>
      </c>
      <c r="Q91" s="429"/>
      <c r="R91" s="140">
        <v>0</v>
      </c>
      <c r="S91" s="138" t="s">
        <v>14</v>
      </c>
      <c r="T91" s="139"/>
      <c r="AH91" s="4"/>
    </row>
    <row r="92" spans="1:39" ht="18" customHeight="1">
      <c r="A92" s="72"/>
      <c r="B92" s="78"/>
      <c r="C92" s="79"/>
      <c r="D92" s="79"/>
      <c r="E92" s="79"/>
      <c r="F92" s="79"/>
      <c r="G92" s="137"/>
      <c r="H92" s="73">
        <v>11</v>
      </c>
      <c r="I92" s="74">
        <v>2</v>
      </c>
      <c r="J92" s="80"/>
      <c r="K92" s="81"/>
      <c r="L92" s="81"/>
      <c r="M92" s="81"/>
      <c r="N92" s="81"/>
      <c r="O92" s="81"/>
      <c r="P92" s="81"/>
      <c r="Q92" s="81"/>
      <c r="R92" s="140"/>
      <c r="S92" s="141"/>
      <c r="T92" s="139"/>
      <c r="AH92" s="4"/>
    </row>
    <row r="93" spans="1:39" ht="18" customHeight="1">
      <c r="A93" s="107" t="s">
        <v>10</v>
      </c>
      <c r="B93" s="142"/>
      <c r="C93" s="143"/>
      <c r="D93" s="143"/>
      <c r="E93" s="143"/>
      <c r="F93" s="143"/>
      <c r="G93" s="119"/>
      <c r="H93" s="84">
        <v>11</v>
      </c>
      <c r="I93" s="85">
        <v>8</v>
      </c>
      <c r="J93" s="144"/>
      <c r="K93" s="81"/>
      <c r="L93" s="81"/>
      <c r="M93" s="81"/>
      <c r="N93" s="81"/>
      <c r="O93" s="81"/>
      <c r="P93" s="81"/>
      <c r="Q93" s="81"/>
      <c r="R93" s="81"/>
      <c r="S93" s="147"/>
      <c r="T93" s="76"/>
      <c r="AH93" s="4"/>
    </row>
    <row r="94" spans="1:39" ht="18" customHeight="1">
      <c r="A94" s="68"/>
      <c r="B94" s="130">
        <v>3</v>
      </c>
      <c r="C94" s="131"/>
      <c r="D94" s="131"/>
      <c r="E94" s="131"/>
      <c r="F94" s="131"/>
      <c r="G94" s="113"/>
      <c r="H94" s="69" t="s">
        <v>17</v>
      </c>
      <c r="I94" s="70"/>
      <c r="J94" s="68"/>
      <c r="K94" s="132"/>
      <c r="L94" s="132"/>
      <c r="M94" s="132"/>
      <c r="N94" s="132"/>
      <c r="O94" s="132"/>
      <c r="P94" s="132"/>
      <c r="Q94" s="132"/>
      <c r="R94" s="132"/>
      <c r="S94" s="146"/>
      <c r="T94" s="76"/>
      <c r="AH94" s="4"/>
    </row>
    <row r="95" spans="1:39" ht="18" customHeight="1">
      <c r="A95" s="72"/>
      <c r="B95" s="78"/>
      <c r="C95" s="79"/>
      <c r="D95" s="79"/>
      <c r="E95" s="79"/>
      <c r="F95" s="79"/>
      <c r="G95" s="134"/>
      <c r="H95" s="73" t="s">
        <v>17</v>
      </c>
      <c r="I95" s="74"/>
      <c r="J95" s="72"/>
      <c r="K95" s="81"/>
      <c r="L95" s="81"/>
      <c r="M95" s="81"/>
      <c r="N95" s="81"/>
      <c r="O95" s="81"/>
      <c r="P95" s="81"/>
      <c r="Q95" s="81"/>
      <c r="R95" s="126"/>
      <c r="S95" s="147"/>
      <c r="T95" s="76"/>
      <c r="AH95" s="4"/>
    </row>
    <row r="96" spans="1:39" ht="18" customHeight="1">
      <c r="A96" s="72" t="s">
        <v>3</v>
      </c>
      <c r="B96" s="135" t="str">
        <f>B75</f>
        <v xml:space="preserve">Gao, Karen </v>
      </c>
      <c r="C96" s="79"/>
      <c r="D96" s="79"/>
      <c r="E96" s="429">
        <f>D75</f>
        <v>1201</v>
      </c>
      <c r="F96" s="429"/>
      <c r="G96" s="137"/>
      <c r="H96" s="73">
        <v>11</v>
      </c>
      <c r="I96" s="74">
        <v>2</v>
      </c>
      <c r="J96" s="80" t="str">
        <f>$B81</f>
        <v>Mirajkar, Eeshan *</v>
      </c>
      <c r="K96" s="81"/>
      <c r="L96" s="81"/>
      <c r="M96" s="81"/>
      <c r="N96" s="81"/>
      <c r="O96" s="81"/>
      <c r="P96" s="429">
        <f>D81</f>
        <v>466</v>
      </c>
      <c r="Q96" s="429"/>
      <c r="R96" s="126"/>
      <c r="S96" s="138" t="s">
        <v>14</v>
      </c>
      <c r="T96" s="139"/>
      <c r="AH96" s="4"/>
    </row>
    <row r="97" spans="1:39" ht="18" customHeight="1">
      <c r="A97" s="72"/>
      <c r="B97" s="78"/>
      <c r="C97" s="79"/>
      <c r="D97" s="79"/>
      <c r="E97" s="79"/>
      <c r="F97" s="79"/>
      <c r="G97" s="137"/>
      <c r="H97" s="73">
        <v>11</v>
      </c>
      <c r="I97" s="74">
        <v>5</v>
      </c>
      <c r="J97" s="78"/>
      <c r="K97" s="81"/>
      <c r="L97" s="81"/>
      <c r="M97" s="81"/>
      <c r="N97" s="81"/>
      <c r="O97" s="81"/>
      <c r="P97" s="81"/>
      <c r="Q97" s="81"/>
      <c r="R97" s="140"/>
      <c r="S97" s="141"/>
      <c r="T97" s="139"/>
      <c r="AH97" s="4"/>
      <c r="AJ97" s="87"/>
      <c r="AK97" s="87"/>
      <c r="AL97" s="87"/>
      <c r="AM97" s="87"/>
    </row>
    <row r="98" spans="1:39" ht="18" customHeight="1">
      <c r="A98" s="107" t="s">
        <v>10</v>
      </c>
      <c r="B98" s="142"/>
      <c r="C98" s="143"/>
      <c r="D98" s="143"/>
      <c r="E98" s="143"/>
      <c r="F98" s="143"/>
      <c r="G98" s="119"/>
      <c r="H98" s="84">
        <v>11</v>
      </c>
      <c r="I98" s="85">
        <v>5</v>
      </c>
      <c r="J98" s="144"/>
      <c r="K98" s="81"/>
      <c r="L98" s="81"/>
      <c r="M98" s="81"/>
      <c r="N98" s="81"/>
      <c r="O98" s="81"/>
      <c r="P98" s="81"/>
      <c r="Q98" s="81"/>
      <c r="R98" s="81"/>
      <c r="S98" s="147"/>
      <c r="T98" s="76"/>
      <c r="AH98" s="4"/>
      <c r="AJ98" s="87"/>
      <c r="AK98" s="87"/>
      <c r="AL98" s="87"/>
      <c r="AM98" s="87"/>
    </row>
    <row r="99" spans="1:39" ht="18" customHeight="1">
      <c r="A99" s="68"/>
      <c r="B99" s="130">
        <v>4</v>
      </c>
      <c r="C99" s="131"/>
      <c r="D99" s="131"/>
      <c r="E99" s="131"/>
      <c r="F99" s="131"/>
      <c r="G99" s="113"/>
      <c r="H99" s="69" t="s">
        <v>17</v>
      </c>
      <c r="I99" s="70"/>
      <c r="J99" s="68"/>
      <c r="K99" s="132"/>
      <c r="L99" s="132"/>
      <c r="M99" s="132"/>
      <c r="N99" s="132"/>
      <c r="O99" s="132"/>
      <c r="P99" s="132"/>
      <c r="Q99" s="132"/>
      <c r="R99" s="132"/>
      <c r="S99" s="146"/>
      <c r="T99" s="76"/>
      <c r="AH99" s="4"/>
      <c r="AJ99" s="87"/>
      <c r="AK99" s="87"/>
      <c r="AL99" s="87"/>
      <c r="AM99" s="87"/>
    </row>
    <row r="100" spans="1:39" ht="18" customHeight="1">
      <c r="A100" s="72"/>
      <c r="B100" s="78"/>
      <c r="C100" s="79"/>
      <c r="D100" s="79"/>
      <c r="E100" s="79"/>
      <c r="F100" s="79"/>
      <c r="G100" s="134"/>
      <c r="H100" s="73" t="s">
        <v>17</v>
      </c>
      <c r="I100" s="74"/>
      <c r="J100" s="72"/>
      <c r="K100" s="81"/>
      <c r="L100" s="81"/>
      <c r="M100" s="81"/>
      <c r="N100" s="81"/>
      <c r="O100" s="81"/>
      <c r="P100" s="81"/>
      <c r="Q100" s="81"/>
      <c r="R100" s="81"/>
      <c r="S100" s="147"/>
      <c r="T100" s="76"/>
      <c r="AH100" s="4"/>
      <c r="AJ100" s="87"/>
      <c r="AK100" s="87"/>
      <c r="AL100" s="87"/>
      <c r="AM100" s="87"/>
    </row>
    <row r="101" spans="1:39" ht="18" customHeight="1">
      <c r="A101" s="72" t="s">
        <v>4</v>
      </c>
      <c r="B101" s="135" t="str">
        <f>B77</f>
        <v xml:space="preserve">Ruan, Cynthia </v>
      </c>
      <c r="C101" s="79"/>
      <c r="D101" s="79"/>
      <c r="E101" s="429">
        <f>D77</f>
        <v>769</v>
      </c>
      <c r="F101" s="429"/>
      <c r="G101" s="137"/>
      <c r="H101" s="73">
        <v>11</v>
      </c>
      <c r="I101" s="74">
        <v>3</v>
      </c>
      <c r="J101" s="135" t="str">
        <f>B79</f>
        <v xml:space="preserve">Liu, Ethan </v>
      </c>
      <c r="K101" s="81"/>
      <c r="L101" s="81"/>
      <c r="M101" s="81"/>
      <c r="N101" s="81"/>
      <c r="O101" s="81"/>
      <c r="P101" s="429">
        <f>D79</f>
        <v>688</v>
      </c>
      <c r="Q101" s="429"/>
      <c r="R101" s="140">
        <v>0</v>
      </c>
      <c r="S101" s="138" t="s">
        <v>5</v>
      </c>
      <c r="T101" s="139"/>
      <c r="AH101" s="4"/>
      <c r="AJ101" s="87"/>
      <c r="AK101" s="87"/>
      <c r="AL101" s="87"/>
      <c r="AM101" s="87"/>
    </row>
    <row r="102" spans="1:39" ht="18" customHeight="1">
      <c r="A102" s="72"/>
      <c r="B102" s="78"/>
      <c r="C102" s="79"/>
      <c r="D102" s="79"/>
      <c r="E102" s="79"/>
      <c r="F102" s="79"/>
      <c r="G102" s="137"/>
      <c r="H102" s="73">
        <v>11</v>
      </c>
      <c r="I102" s="74">
        <v>6</v>
      </c>
      <c r="J102" s="80"/>
      <c r="K102" s="81"/>
      <c r="L102" s="81"/>
      <c r="M102" s="81"/>
      <c r="N102" s="81"/>
      <c r="O102" s="81"/>
      <c r="P102" s="81"/>
      <c r="Q102" s="81"/>
      <c r="R102" s="140"/>
      <c r="S102" s="141"/>
      <c r="T102" s="139"/>
      <c r="AH102" s="4"/>
      <c r="AJ102" s="87"/>
      <c r="AK102" s="87"/>
      <c r="AL102" s="87"/>
      <c r="AM102" s="87"/>
    </row>
    <row r="103" spans="1:39" ht="18" customHeight="1">
      <c r="A103" s="107" t="s">
        <v>10</v>
      </c>
      <c r="B103" s="142"/>
      <c r="C103" s="143"/>
      <c r="D103" s="143"/>
      <c r="E103" s="143"/>
      <c r="F103" s="143"/>
      <c r="G103" s="119"/>
      <c r="H103" s="84">
        <v>11</v>
      </c>
      <c r="I103" s="85">
        <v>2</v>
      </c>
      <c r="J103" s="144"/>
      <c r="K103" s="81"/>
      <c r="L103" s="81"/>
      <c r="M103" s="81"/>
      <c r="N103" s="81"/>
      <c r="O103" s="81"/>
      <c r="P103" s="81"/>
      <c r="Q103" s="81"/>
      <c r="R103" s="81"/>
      <c r="S103" s="147"/>
      <c r="T103" s="76"/>
      <c r="AH103" s="4"/>
      <c r="AJ103" s="87"/>
      <c r="AK103" s="87"/>
      <c r="AL103" s="87"/>
      <c r="AM103" s="87"/>
    </row>
    <row r="104" spans="1:39" ht="18" customHeight="1">
      <c r="A104" s="68"/>
      <c r="B104" s="130">
        <v>5</v>
      </c>
      <c r="C104" s="131"/>
      <c r="D104" s="131"/>
      <c r="E104" s="131"/>
      <c r="F104" s="131"/>
      <c r="G104" s="113"/>
      <c r="H104" s="69" t="s">
        <v>17</v>
      </c>
      <c r="I104" s="70"/>
      <c r="J104" s="68"/>
      <c r="K104" s="132"/>
      <c r="L104" s="132"/>
      <c r="M104" s="132"/>
      <c r="N104" s="132"/>
      <c r="O104" s="132"/>
      <c r="P104" s="132"/>
      <c r="Q104" s="132"/>
      <c r="R104" s="132"/>
      <c r="S104" s="146"/>
      <c r="T104" s="76"/>
      <c r="AH104" s="4"/>
      <c r="AJ104" s="87"/>
      <c r="AK104" s="87"/>
      <c r="AL104" s="87"/>
      <c r="AM104" s="87"/>
    </row>
    <row r="105" spans="1:39" ht="18" customHeight="1">
      <c r="A105" s="72"/>
      <c r="B105" s="78"/>
      <c r="C105" s="79"/>
      <c r="D105" s="79"/>
      <c r="E105" s="79"/>
      <c r="F105" s="79"/>
      <c r="G105" s="134"/>
      <c r="H105" s="73" t="s">
        <v>17</v>
      </c>
      <c r="I105" s="74"/>
      <c r="J105" s="72"/>
      <c r="K105" s="81"/>
      <c r="L105" s="81"/>
      <c r="M105" s="81"/>
      <c r="N105" s="81"/>
      <c r="O105" s="81"/>
      <c r="P105" s="81"/>
      <c r="Q105" s="81"/>
      <c r="R105" s="126"/>
      <c r="S105" s="147"/>
      <c r="T105" s="76"/>
      <c r="AH105" s="4"/>
      <c r="AJ105" s="87"/>
      <c r="AK105" s="87"/>
      <c r="AL105" s="87"/>
      <c r="AM105" s="87"/>
    </row>
    <row r="106" spans="1:39" ht="18" customHeight="1">
      <c r="A106" s="72" t="s">
        <v>2</v>
      </c>
      <c r="B106" s="135" t="str">
        <f>$B73</f>
        <v xml:space="preserve">Zhu, Sabrina </v>
      </c>
      <c r="C106" s="81"/>
      <c r="D106" s="81"/>
      <c r="E106" s="429">
        <f>D73</f>
        <v>1781</v>
      </c>
      <c r="F106" s="429"/>
      <c r="G106" s="137"/>
      <c r="H106" s="73">
        <v>11</v>
      </c>
      <c r="I106" s="74">
        <v>3</v>
      </c>
      <c r="J106" s="277" t="str">
        <f>B77</f>
        <v xml:space="preserve">Ruan, Cynthia </v>
      </c>
      <c r="K106" s="81"/>
      <c r="L106" s="81"/>
      <c r="M106" s="81"/>
      <c r="N106" s="81"/>
      <c r="O106" s="81"/>
      <c r="P106" s="429">
        <f>D77</f>
        <v>769</v>
      </c>
      <c r="Q106" s="429"/>
      <c r="R106" s="126"/>
      <c r="S106" s="138" t="s">
        <v>4</v>
      </c>
      <c r="T106" s="139"/>
      <c r="AH106" s="4"/>
      <c r="AJ106" s="87"/>
      <c r="AK106" s="87"/>
      <c r="AL106" s="87"/>
      <c r="AM106" s="87"/>
    </row>
    <row r="107" spans="1:39" ht="18" customHeight="1">
      <c r="A107" s="72"/>
      <c r="B107" s="78"/>
      <c r="C107" s="81"/>
      <c r="D107" s="81"/>
      <c r="E107" s="81"/>
      <c r="F107" s="81"/>
      <c r="G107" s="137"/>
      <c r="H107" s="73">
        <v>11</v>
      </c>
      <c r="I107" s="74">
        <v>9</v>
      </c>
      <c r="J107" s="78"/>
      <c r="K107" s="81"/>
      <c r="L107" s="81"/>
      <c r="M107" s="81"/>
      <c r="N107" s="81"/>
      <c r="O107" s="81"/>
      <c r="P107" s="81"/>
      <c r="Q107" s="81"/>
      <c r="R107" s="140"/>
      <c r="S107" s="141"/>
      <c r="T107" s="139"/>
      <c r="AH107" s="4"/>
      <c r="AJ107" s="87"/>
      <c r="AK107" s="87"/>
      <c r="AL107" s="87"/>
      <c r="AM107" s="87"/>
    </row>
    <row r="108" spans="1:39" ht="18" customHeight="1">
      <c r="A108" s="107" t="s">
        <v>10</v>
      </c>
      <c r="B108" s="142"/>
      <c r="C108" s="143"/>
      <c r="D108" s="143"/>
      <c r="E108" s="143"/>
      <c r="F108" s="143"/>
      <c r="G108" s="119"/>
      <c r="H108" s="84">
        <v>11</v>
      </c>
      <c r="I108" s="85">
        <v>4</v>
      </c>
      <c r="J108" s="144"/>
      <c r="K108" s="81"/>
      <c r="L108" s="81"/>
      <c r="M108" s="81"/>
      <c r="N108" s="81"/>
      <c r="O108" s="81"/>
      <c r="P108" s="81"/>
      <c r="Q108" s="81"/>
      <c r="R108" s="81"/>
      <c r="S108" s="147"/>
      <c r="T108" s="76"/>
      <c r="AH108" s="4"/>
      <c r="AJ108" s="87"/>
      <c r="AK108" s="87"/>
      <c r="AL108" s="87"/>
      <c r="AM108" s="87"/>
    </row>
    <row r="109" spans="1:39" ht="18" customHeight="1">
      <c r="A109" s="68"/>
      <c r="B109" s="130">
        <v>6</v>
      </c>
      <c r="C109" s="131"/>
      <c r="D109" s="131"/>
      <c r="E109" s="131"/>
      <c r="F109" s="131"/>
      <c r="G109" s="113"/>
      <c r="H109" s="69" t="s">
        <v>17</v>
      </c>
      <c r="I109" s="70"/>
      <c r="J109" s="68"/>
      <c r="K109" s="132"/>
      <c r="L109" s="132"/>
      <c r="M109" s="132"/>
      <c r="N109" s="132"/>
      <c r="O109" s="132"/>
      <c r="P109" s="132"/>
      <c r="Q109" s="132"/>
      <c r="R109" s="132"/>
      <c r="S109" s="146"/>
      <c r="T109" s="76"/>
      <c r="AH109" s="4"/>
      <c r="AJ109" s="87"/>
      <c r="AK109" s="87"/>
      <c r="AL109" s="87"/>
      <c r="AM109" s="87"/>
    </row>
    <row r="110" spans="1:39" ht="18" customHeight="1">
      <c r="A110" s="72"/>
      <c r="B110" s="78"/>
      <c r="C110" s="79"/>
      <c r="D110" s="79"/>
      <c r="E110" s="79"/>
      <c r="F110" s="79"/>
      <c r="G110" s="134"/>
      <c r="H110" s="73" t="s">
        <v>17</v>
      </c>
      <c r="I110" s="74"/>
      <c r="J110" s="72"/>
      <c r="K110" s="81"/>
      <c r="L110" s="81"/>
      <c r="M110" s="81"/>
      <c r="N110" s="81"/>
      <c r="O110" s="81"/>
      <c r="P110" s="81"/>
      <c r="Q110" s="81"/>
      <c r="R110" s="126"/>
      <c r="S110" s="147"/>
      <c r="T110" s="76"/>
      <c r="AH110" s="4"/>
      <c r="AJ110" s="87"/>
      <c r="AK110" s="87"/>
      <c r="AL110" s="87"/>
      <c r="AM110" s="87"/>
    </row>
    <row r="111" spans="1:39" ht="18" customHeight="1">
      <c r="A111" s="72" t="s">
        <v>3</v>
      </c>
      <c r="B111" s="135" t="str">
        <f>B75</f>
        <v xml:space="preserve">Gao, Karen </v>
      </c>
      <c r="C111" s="79"/>
      <c r="D111" s="79"/>
      <c r="E111" s="429">
        <f>D75</f>
        <v>1201</v>
      </c>
      <c r="F111" s="429"/>
      <c r="G111" s="137"/>
      <c r="H111" s="73">
        <v>11</v>
      </c>
      <c r="I111" s="74">
        <v>2</v>
      </c>
      <c r="J111" s="277" t="str">
        <f>B79</f>
        <v xml:space="preserve">Liu, Ethan </v>
      </c>
      <c r="K111" s="81"/>
      <c r="L111" s="81"/>
      <c r="M111" s="81"/>
      <c r="N111" s="81"/>
      <c r="O111" s="81"/>
      <c r="P111" s="429">
        <f>D79</f>
        <v>688</v>
      </c>
      <c r="Q111" s="429"/>
      <c r="R111" s="126"/>
      <c r="S111" s="138" t="s">
        <v>5</v>
      </c>
      <c r="T111" s="139"/>
      <c r="AH111" s="4"/>
      <c r="AJ111" s="87"/>
      <c r="AK111" s="87"/>
      <c r="AL111" s="87"/>
      <c r="AM111" s="87"/>
    </row>
    <row r="112" spans="1:39" ht="18" customHeight="1">
      <c r="A112" s="72"/>
      <c r="B112" s="78"/>
      <c r="C112" s="79"/>
      <c r="D112" s="79"/>
      <c r="E112" s="79"/>
      <c r="F112" s="79"/>
      <c r="G112" s="137"/>
      <c r="H112" s="73">
        <v>11</v>
      </c>
      <c r="I112" s="74">
        <v>4</v>
      </c>
      <c r="J112" s="80"/>
      <c r="K112" s="81"/>
      <c r="L112" s="81"/>
      <c r="M112" s="81"/>
      <c r="N112" s="81"/>
      <c r="O112" s="81"/>
      <c r="P112" s="81"/>
      <c r="Q112" s="81"/>
      <c r="R112" s="140"/>
      <c r="S112" s="141"/>
      <c r="T112" s="139"/>
      <c r="AH112" s="4"/>
      <c r="AJ112" s="87"/>
      <c r="AK112" s="87"/>
      <c r="AL112" s="87"/>
      <c r="AM112" s="87"/>
    </row>
    <row r="113" spans="1:39" ht="18" customHeight="1">
      <c r="A113" s="107" t="s">
        <v>10</v>
      </c>
      <c r="B113" s="142"/>
      <c r="C113" s="143"/>
      <c r="D113" s="143"/>
      <c r="E113" s="143"/>
      <c r="F113" s="143"/>
      <c r="G113" s="119"/>
      <c r="H113" s="84">
        <v>11</v>
      </c>
      <c r="I113" s="85">
        <v>2</v>
      </c>
      <c r="J113" s="144"/>
      <c r="K113" s="81"/>
      <c r="L113" s="81"/>
      <c r="M113" s="81"/>
      <c r="N113" s="81"/>
      <c r="O113" s="81"/>
      <c r="P113" s="81"/>
      <c r="Q113" s="81"/>
      <c r="R113" s="81"/>
      <c r="S113" s="147"/>
      <c r="T113" s="76"/>
      <c r="AH113" s="4"/>
      <c r="AJ113" s="87"/>
      <c r="AK113" s="87"/>
      <c r="AL113" s="87"/>
      <c r="AM113" s="87"/>
    </row>
    <row r="114" spans="1:39" ht="18" customHeight="1">
      <c r="A114" s="68"/>
      <c r="B114" s="130">
        <v>7</v>
      </c>
      <c r="C114" s="131"/>
      <c r="D114" s="131"/>
      <c r="E114" s="131"/>
      <c r="F114" s="131"/>
      <c r="G114" s="113"/>
      <c r="H114" s="69" t="s">
        <v>17</v>
      </c>
      <c r="I114" s="70"/>
      <c r="J114" s="68"/>
      <c r="K114" s="132"/>
      <c r="L114" s="132"/>
      <c r="M114" s="132"/>
      <c r="N114" s="132"/>
      <c r="O114" s="132"/>
      <c r="P114" s="132"/>
      <c r="Q114" s="132"/>
      <c r="R114" s="132"/>
      <c r="S114" s="146"/>
      <c r="T114" s="76"/>
      <c r="AH114" s="4"/>
      <c r="AJ114" s="87"/>
      <c r="AK114" s="87"/>
      <c r="AL114" s="87"/>
      <c r="AM114" s="87"/>
    </row>
    <row r="115" spans="1:39" ht="18" customHeight="1">
      <c r="A115" s="72"/>
      <c r="B115" s="78"/>
      <c r="C115" s="79"/>
      <c r="D115" s="79"/>
      <c r="E115" s="79"/>
      <c r="F115" s="79"/>
      <c r="G115" s="134"/>
      <c r="H115" s="73" t="s">
        <v>17</v>
      </c>
      <c r="I115" s="74"/>
      <c r="J115" s="72"/>
      <c r="K115" s="81"/>
      <c r="L115" s="81"/>
      <c r="M115" s="81"/>
      <c r="N115" s="81"/>
      <c r="O115" s="81"/>
      <c r="P115" s="81"/>
      <c r="Q115" s="81"/>
      <c r="R115" s="81"/>
      <c r="S115" s="147"/>
      <c r="T115" s="76"/>
      <c r="AH115" s="4"/>
      <c r="AJ115" s="87"/>
      <c r="AK115" s="87"/>
      <c r="AL115" s="87"/>
      <c r="AM115" s="87"/>
    </row>
    <row r="116" spans="1:39" ht="18" customHeight="1">
      <c r="A116" s="72" t="s">
        <v>2</v>
      </c>
      <c r="B116" s="135" t="str">
        <f>$B73</f>
        <v xml:space="preserve">Zhu, Sabrina </v>
      </c>
      <c r="C116" s="79"/>
      <c r="D116" s="79"/>
      <c r="E116" s="429">
        <f>D73</f>
        <v>1781</v>
      </c>
      <c r="F116" s="429"/>
      <c r="G116" s="137"/>
      <c r="H116" s="73">
        <v>11</v>
      </c>
      <c r="I116" s="74">
        <v>5</v>
      </c>
      <c r="J116" s="135" t="str">
        <f>B75</f>
        <v xml:space="preserve">Gao, Karen </v>
      </c>
      <c r="K116" s="81"/>
      <c r="L116" s="81"/>
      <c r="M116" s="81"/>
      <c r="N116" s="81"/>
      <c r="O116" s="81"/>
      <c r="P116" s="429">
        <f>D75</f>
        <v>1201</v>
      </c>
      <c r="Q116" s="429"/>
      <c r="R116" s="140">
        <v>0</v>
      </c>
      <c r="S116" s="138" t="s">
        <v>3</v>
      </c>
      <c r="T116" s="139"/>
      <c r="AH116" s="4"/>
      <c r="AJ116" s="87"/>
      <c r="AK116" s="87"/>
      <c r="AL116" s="87"/>
      <c r="AM116" s="87"/>
    </row>
    <row r="117" spans="1:39" ht="18" customHeight="1">
      <c r="A117" s="72"/>
      <c r="B117" s="78"/>
      <c r="C117" s="79"/>
      <c r="D117" s="79"/>
      <c r="E117" s="79"/>
      <c r="F117" s="79"/>
      <c r="G117" s="137"/>
      <c r="H117" s="73">
        <v>12</v>
      </c>
      <c r="I117" s="74">
        <v>10</v>
      </c>
      <c r="J117" s="78"/>
      <c r="K117" s="81"/>
      <c r="L117" s="81"/>
      <c r="M117" s="81"/>
      <c r="N117" s="81"/>
      <c r="O117" s="81"/>
      <c r="P117" s="81"/>
      <c r="Q117" s="81"/>
      <c r="R117" s="140"/>
      <c r="S117" s="141"/>
      <c r="T117" s="139"/>
      <c r="AH117" s="4"/>
      <c r="AJ117" s="87"/>
      <c r="AK117" s="87"/>
      <c r="AL117" s="87"/>
      <c r="AM117" s="87"/>
    </row>
    <row r="118" spans="1:39" ht="18" customHeight="1">
      <c r="A118" s="107" t="s">
        <v>10</v>
      </c>
      <c r="B118" s="142"/>
      <c r="C118" s="143"/>
      <c r="D118" s="143"/>
      <c r="E118" s="143"/>
      <c r="F118" s="143"/>
      <c r="G118" s="119"/>
      <c r="H118" s="84">
        <v>11</v>
      </c>
      <c r="I118" s="85">
        <v>6</v>
      </c>
      <c r="J118" s="144"/>
      <c r="K118" s="103"/>
      <c r="L118" s="103"/>
      <c r="M118" s="103"/>
      <c r="N118" s="103"/>
      <c r="O118" s="103"/>
      <c r="P118" s="103"/>
      <c r="Q118" s="103"/>
      <c r="R118" s="103"/>
      <c r="S118" s="145"/>
      <c r="T118" s="76"/>
      <c r="AH118" s="4"/>
      <c r="AJ118" s="87"/>
      <c r="AK118" s="87"/>
      <c r="AL118" s="87"/>
      <c r="AM118" s="87"/>
    </row>
    <row r="119" spans="1:39" ht="18" customHeight="1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H119" s="4"/>
      <c r="AJ119" s="87"/>
      <c r="AK119" s="87"/>
      <c r="AL119" s="87"/>
      <c r="AM119" s="87"/>
    </row>
    <row r="120" spans="1:39" ht="18" customHeight="1">
      <c r="A120" s="108"/>
      <c r="B120" s="148" t="str">
        <f>B83</f>
        <v>Under 12 Singles</v>
      </c>
      <c r="C120" s="148"/>
      <c r="D120" s="148"/>
      <c r="E120" s="148"/>
      <c r="F120" s="148"/>
      <c r="G120" s="148"/>
      <c r="H120" s="149" t="str">
        <f>H83</f>
        <v>Group</v>
      </c>
      <c r="I120" s="148">
        <f>D71</f>
        <v>2</v>
      </c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H120" s="4"/>
      <c r="AJ120" s="87"/>
      <c r="AK120" s="87"/>
      <c r="AL120" s="87"/>
      <c r="AM120" s="87"/>
    </row>
    <row r="121" spans="1:39" ht="18" customHeight="1">
      <c r="A121" s="68"/>
      <c r="B121" s="130">
        <v>8</v>
      </c>
      <c r="C121" s="131"/>
      <c r="D121" s="131"/>
      <c r="E121" s="131"/>
      <c r="F121" s="131"/>
      <c r="G121" s="113"/>
      <c r="H121" s="69" t="s">
        <v>17</v>
      </c>
      <c r="I121" s="70"/>
      <c r="J121" s="68"/>
      <c r="K121" s="132"/>
      <c r="L121" s="132"/>
      <c r="M121" s="132"/>
      <c r="N121" s="132"/>
      <c r="O121" s="132"/>
      <c r="P121" s="132"/>
      <c r="Q121" s="132"/>
      <c r="R121" s="132"/>
      <c r="S121" s="146"/>
      <c r="T121" s="76"/>
      <c r="AH121" s="4"/>
      <c r="AJ121" s="87"/>
      <c r="AK121" s="87"/>
      <c r="AL121" s="87"/>
      <c r="AM121" s="87"/>
    </row>
    <row r="122" spans="1:39" ht="18" customHeight="1">
      <c r="A122" s="72"/>
      <c r="B122" s="78"/>
      <c r="C122" s="79"/>
      <c r="D122" s="79"/>
      <c r="E122" s="79"/>
      <c r="F122" s="79"/>
      <c r="G122" s="134"/>
      <c r="H122" s="73" t="s">
        <v>17</v>
      </c>
      <c r="I122" s="74"/>
      <c r="J122" s="72"/>
      <c r="K122" s="81"/>
      <c r="L122" s="81"/>
      <c r="M122" s="81"/>
      <c r="N122" s="81"/>
      <c r="O122" s="81"/>
      <c r="P122" s="81"/>
      <c r="Q122" s="81"/>
      <c r="R122" s="81"/>
      <c r="S122" s="147"/>
      <c r="T122" s="76"/>
      <c r="AH122" s="4"/>
      <c r="AJ122" s="87"/>
      <c r="AK122" s="87"/>
      <c r="AL122" s="87"/>
      <c r="AM122" s="87"/>
    </row>
    <row r="123" spans="1:39" ht="18" customHeight="1">
      <c r="A123" s="72" t="s">
        <v>5</v>
      </c>
      <c r="B123" s="135" t="str">
        <f>B79</f>
        <v xml:space="preserve">Liu, Ethan </v>
      </c>
      <c r="C123" s="81"/>
      <c r="D123" s="81"/>
      <c r="E123" s="429">
        <f>D79</f>
        <v>688</v>
      </c>
      <c r="F123" s="429"/>
      <c r="G123" s="137"/>
      <c r="H123" s="73">
        <v>9</v>
      </c>
      <c r="I123" s="74">
        <v>11</v>
      </c>
      <c r="J123" s="277" t="str">
        <f>B81</f>
        <v>Mirajkar, Eeshan *</v>
      </c>
      <c r="K123" s="81"/>
      <c r="L123" s="81"/>
      <c r="M123" s="81"/>
      <c r="N123" s="81"/>
      <c r="O123" s="81"/>
      <c r="P123" s="429">
        <f>D81</f>
        <v>466</v>
      </c>
      <c r="Q123" s="429"/>
      <c r="R123" s="140"/>
      <c r="S123" s="138" t="s">
        <v>14</v>
      </c>
      <c r="T123" s="139"/>
      <c r="AH123" s="4"/>
      <c r="AJ123" s="87"/>
      <c r="AK123" s="87"/>
      <c r="AL123" s="87"/>
      <c r="AM123" s="87"/>
    </row>
    <row r="124" spans="1:39" ht="18" customHeight="1">
      <c r="A124" s="72"/>
      <c r="B124" s="80"/>
      <c r="C124" s="81"/>
      <c r="D124" s="81"/>
      <c r="E124" s="81"/>
      <c r="F124" s="81"/>
      <c r="G124" s="137"/>
      <c r="H124" s="73">
        <v>8</v>
      </c>
      <c r="I124" s="74">
        <v>11</v>
      </c>
      <c r="J124" s="78"/>
      <c r="K124" s="81"/>
      <c r="L124" s="81"/>
      <c r="M124" s="81"/>
      <c r="N124" s="81"/>
      <c r="O124" s="81"/>
      <c r="P124" s="81"/>
      <c r="Q124" s="81"/>
      <c r="R124" s="140"/>
      <c r="S124" s="141"/>
      <c r="T124" s="139"/>
      <c r="AH124" s="4"/>
      <c r="AJ124" s="87"/>
      <c r="AK124" s="87"/>
      <c r="AL124" s="87"/>
      <c r="AM124" s="87"/>
    </row>
    <row r="125" spans="1:39" ht="18" customHeight="1">
      <c r="A125" s="86" t="s">
        <v>10</v>
      </c>
      <c r="B125" s="142"/>
      <c r="C125" s="143"/>
      <c r="D125" s="143"/>
      <c r="E125" s="143"/>
      <c r="F125" s="143"/>
      <c r="G125" s="119"/>
      <c r="H125" s="84">
        <v>8</v>
      </c>
      <c r="I125" s="85">
        <v>11</v>
      </c>
      <c r="J125" s="144"/>
      <c r="K125" s="103"/>
      <c r="L125" s="103"/>
      <c r="M125" s="103"/>
      <c r="N125" s="103"/>
      <c r="O125" s="103"/>
      <c r="P125" s="103"/>
      <c r="Q125" s="103"/>
      <c r="R125" s="103"/>
      <c r="S125" s="145"/>
      <c r="T125" s="76"/>
      <c r="AH125" s="4"/>
      <c r="AJ125" s="87"/>
      <c r="AK125" s="87"/>
      <c r="AL125" s="87"/>
      <c r="AM125" s="87"/>
    </row>
    <row r="126" spans="1:39" ht="18" customHeight="1">
      <c r="A126" s="72"/>
      <c r="B126" s="130">
        <v>9</v>
      </c>
      <c r="C126" s="131"/>
      <c r="D126" s="131"/>
      <c r="E126" s="131"/>
      <c r="F126" s="131"/>
      <c r="G126" s="113"/>
      <c r="H126" s="69" t="s">
        <v>17</v>
      </c>
      <c r="I126" s="70"/>
      <c r="J126" s="68"/>
      <c r="K126" s="132"/>
      <c r="L126" s="132"/>
      <c r="M126" s="132"/>
      <c r="N126" s="132"/>
      <c r="O126" s="132"/>
      <c r="P126" s="132"/>
      <c r="Q126" s="132"/>
      <c r="R126" s="150"/>
      <c r="S126" s="146"/>
      <c r="T126" s="76"/>
      <c r="AH126" s="4"/>
      <c r="AJ126" s="87"/>
      <c r="AK126" s="87"/>
      <c r="AL126" s="87"/>
      <c r="AM126" s="87"/>
    </row>
    <row r="127" spans="1:39" ht="18" customHeight="1">
      <c r="A127" s="72"/>
      <c r="B127" s="78"/>
      <c r="C127" s="79"/>
      <c r="D127" s="79"/>
      <c r="E127" s="79"/>
      <c r="F127" s="79"/>
      <c r="G127" s="134"/>
      <c r="H127" s="73" t="s">
        <v>17</v>
      </c>
      <c r="I127" s="74"/>
      <c r="J127" s="72"/>
      <c r="K127" s="81"/>
      <c r="L127" s="81"/>
      <c r="M127" s="81"/>
      <c r="N127" s="81"/>
      <c r="O127" s="81"/>
      <c r="P127" s="81"/>
      <c r="Q127" s="81"/>
      <c r="R127" s="126"/>
      <c r="S127" s="147"/>
      <c r="T127" s="76"/>
      <c r="AH127" s="4"/>
      <c r="AJ127" s="87"/>
      <c r="AK127" s="87"/>
      <c r="AL127" s="87"/>
      <c r="AM127" s="87"/>
    </row>
    <row r="128" spans="1:39" ht="18" customHeight="1">
      <c r="A128" s="72" t="s">
        <v>2</v>
      </c>
      <c r="B128" s="135" t="str">
        <f>$B73</f>
        <v xml:space="preserve">Zhu, Sabrina </v>
      </c>
      <c r="C128" s="81"/>
      <c r="D128" s="81"/>
      <c r="E128" s="429">
        <f>D73</f>
        <v>1781</v>
      </c>
      <c r="F128" s="429"/>
      <c r="G128" s="137"/>
      <c r="H128" s="73">
        <v>11</v>
      </c>
      <c r="I128" s="74">
        <v>1</v>
      </c>
      <c r="J128" s="135" t="str">
        <f>B81</f>
        <v>Mirajkar, Eeshan *</v>
      </c>
      <c r="K128" s="81"/>
      <c r="L128" s="81"/>
      <c r="M128" s="81"/>
      <c r="N128" s="81"/>
      <c r="O128" s="81"/>
      <c r="P128" s="429">
        <f>D81</f>
        <v>466</v>
      </c>
      <c r="Q128" s="429"/>
      <c r="R128" s="137">
        <v>0</v>
      </c>
      <c r="S128" s="138" t="s">
        <v>14</v>
      </c>
      <c r="T128" s="139"/>
      <c r="AH128" s="4"/>
      <c r="AJ128" s="87"/>
      <c r="AK128" s="87"/>
      <c r="AL128" s="87"/>
      <c r="AM128" s="87"/>
    </row>
    <row r="129" spans="1:234" ht="18" customHeight="1">
      <c r="A129" s="72"/>
      <c r="B129" s="80"/>
      <c r="C129" s="81"/>
      <c r="D129" s="81"/>
      <c r="E129" s="81"/>
      <c r="F129" s="81"/>
      <c r="G129" s="137"/>
      <c r="H129" s="73">
        <v>11</v>
      </c>
      <c r="I129" s="74">
        <v>6</v>
      </c>
      <c r="J129" s="78"/>
      <c r="K129" s="81"/>
      <c r="L129" s="81"/>
      <c r="M129" s="81"/>
      <c r="N129" s="81"/>
      <c r="O129" s="81"/>
      <c r="P129" s="81"/>
      <c r="Q129" s="81"/>
      <c r="R129" s="137"/>
      <c r="S129" s="141"/>
      <c r="T129" s="139"/>
      <c r="AH129" s="4"/>
      <c r="AJ129" s="87"/>
      <c r="AK129" s="87"/>
      <c r="AL129" s="87"/>
      <c r="AM129" s="87"/>
    </row>
    <row r="130" spans="1:234" ht="18" customHeight="1">
      <c r="A130" s="107" t="s">
        <v>10</v>
      </c>
      <c r="B130" s="142"/>
      <c r="C130" s="143"/>
      <c r="D130" s="143"/>
      <c r="E130" s="143"/>
      <c r="F130" s="143"/>
      <c r="G130" s="119"/>
      <c r="H130" s="84">
        <v>11</v>
      </c>
      <c r="I130" s="85">
        <v>5</v>
      </c>
      <c r="J130" s="144"/>
      <c r="K130" s="103"/>
      <c r="L130" s="103"/>
      <c r="M130" s="103"/>
      <c r="N130" s="103"/>
      <c r="O130" s="103"/>
      <c r="P130" s="103"/>
      <c r="Q130" s="103"/>
      <c r="R130" s="125"/>
      <c r="S130" s="145"/>
      <c r="T130" s="76"/>
      <c r="AH130" s="4"/>
      <c r="AJ130" s="87"/>
      <c r="AK130" s="87"/>
      <c r="AL130" s="87"/>
      <c r="AM130" s="87"/>
    </row>
    <row r="131" spans="1:234" ht="18" customHeight="1">
      <c r="A131" s="68"/>
      <c r="B131" s="130">
        <v>10</v>
      </c>
      <c r="C131" s="131"/>
      <c r="D131" s="131"/>
      <c r="E131" s="131"/>
      <c r="F131" s="131"/>
      <c r="G131" s="113"/>
      <c r="H131" s="69" t="s">
        <v>17</v>
      </c>
      <c r="I131" s="70"/>
      <c r="J131" s="68"/>
      <c r="K131" s="132"/>
      <c r="L131" s="132"/>
      <c r="M131" s="132"/>
      <c r="N131" s="132"/>
      <c r="O131" s="132"/>
      <c r="P131" s="132"/>
      <c r="Q131" s="132"/>
      <c r="R131" s="150"/>
      <c r="S131" s="146"/>
      <c r="T131" s="76"/>
      <c r="AH131" s="4"/>
      <c r="AJ131" s="87"/>
      <c r="AK131" s="87"/>
      <c r="AL131" s="87"/>
      <c r="AM131" s="87"/>
    </row>
    <row r="132" spans="1:234" ht="18" customHeight="1">
      <c r="A132" s="72"/>
      <c r="B132" s="78"/>
      <c r="C132" s="79"/>
      <c r="D132" s="79"/>
      <c r="E132" s="79"/>
      <c r="F132" s="79"/>
      <c r="G132" s="134"/>
      <c r="H132" s="73">
        <v>8</v>
      </c>
      <c r="I132" s="74">
        <v>11</v>
      </c>
      <c r="J132" s="72"/>
      <c r="K132" s="81"/>
      <c r="L132" s="81"/>
      <c r="M132" s="81"/>
      <c r="N132" s="81"/>
      <c r="O132" s="81"/>
      <c r="P132" s="81"/>
      <c r="Q132" s="81"/>
      <c r="R132" s="126"/>
      <c r="S132" s="147"/>
      <c r="T132" s="76"/>
      <c r="AH132" s="4"/>
      <c r="AJ132" s="87"/>
      <c r="AK132" s="87"/>
      <c r="AL132" s="87"/>
      <c r="AM132" s="87"/>
    </row>
    <row r="133" spans="1:234" ht="18" customHeight="1">
      <c r="A133" s="72" t="s">
        <v>3</v>
      </c>
      <c r="B133" s="277" t="str">
        <f>B75</f>
        <v xml:space="preserve">Gao, Karen </v>
      </c>
      <c r="C133" s="79"/>
      <c r="D133" s="79"/>
      <c r="E133" s="429">
        <f>D75</f>
        <v>1201</v>
      </c>
      <c r="F133" s="429"/>
      <c r="G133" s="137"/>
      <c r="H133" s="73">
        <v>11</v>
      </c>
      <c r="I133" s="74">
        <v>8</v>
      </c>
      <c r="J133" s="277" t="str">
        <f>B77</f>
        <v xml:space="preserve">Ruan, Cynthia </v>
      </c>
      <c r="K133" s="81"/>
      <c r="L133" s="81"/>
      <c r="M133" s="81"/>
      <c r="N133" s="81"/>
      <c r="O133" s="81"/>
      <c r="P133" s="429">
        <f>D77</f>
        <v>769</v>
      </c>
      <c r="Q133" s="429"/>
      <c r="R133" s="126"/>
      <c r="S133" s="138" t="s">
        <v>4</v>
      </c>
      <c r="T133" s="139"/>
      <c r="AH133" s="4"/>
      <c r="AJ133" s="87"/>
      <c r="AK133" s="87"/>
      <c r="AL133" s="87"/>
      <c r="AM133" s="87"/>
    </row>
    <row r="134" spans="1:234" ht="18" customHeight="1">
      <c r="A134" s="72"/>
      <c r="B134" s="78"/>
      <c r="C134" s="79"/>
      <c r="D134" s="79"/>
      <c r="E134" s="79"/>
      <c r="F134" s="79"/>
      <c r="G134" s="137"/>
      <c r="H134" s="73">
        <v>3</v>
      </c>
      <c r="I134" s="74">
        <v>11</v>
      </c>
      <c r="J134" s="80"/>
      <c r="K134" s="81"/>
      <c r="L134" s="81"/>
      <c r="M134" s="81"/>
      <c r="N134" s="81"/>
      <c r="O134" s="81"/>
      <c r="P134" s="81"/>
      <c r="Q134" s="81"/>
      <c r="R134" s="137"/>
      <c r="S134" s="151"/>
      <c r="T134" s="139"/>
      <c r="AH134" s="4"/>
      <c r="AJ134" s="87"/>
      <c r="AK134" s="87"/>
      <c r="AL134" s="87"/>
      <c r="AM134" s="87"/>
    </row>
    <row r="135" spans="1:234" ht="18" customHeight="1">
      <c r="A135" s="107" t="s">
        <v>10</v>
      </c>
      <c r="B135" s="142"/>
      <c r="C135" s="143"/>
      <c r="D135" s="143"/>
      <c r="E135" s="143"/>
      <c r="F135" s="143"/>
      <c r="G135" s="119"/>
      <c r="H135" s="84">
        <v>13</v>
      </c>
      <c r="I135" s="85">
        <v>15</v>
      </c>
      <c r="J135" s="144"/>
      <c r="K135" s="103"/>
      <c r="L135" s="103"/>
      <c r="M135" s="103"/>
      <c r="N135" s="103"/>
      <c r="O135" s="103"/>
      <c r="P135" s="103"/>
      <c r="Q135" s="103"/>
      <c r="R135" s="125"/>
      <c r="S135" s="152"/>
      <c r="T135" s="76"/>
      <c r="AH135" s="4"/>
      <c r="AJ135" s="87"/>
      <c r="AK135" s="87"/>
      <c r="AL135" s="87"/>
      <c r="AM135" s="87"/>
    </row>
    <row r="139" spans="1:234" s="12" customFormat="1">
      <c r="A139" s="87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6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</row>
  </sheetData>
  <mergeCells count="40">
    <mergeCell ref="E18:F18"/>
    <mergeCell ref="P18:Q18"/>
    <mergeCell ref="E23:F23"/>
    <mergeCell ref="P23:Q23"/>
    <mergeCell ref="E28:F28"/>
    <mergeCell ref="P28:Q28"/>
    <mergeCell ref="E33:F33"/>
    <mergeCell ref="P33:Q33"/>
    <mergeCell ref="E38:F38"/>
    <mergeCell ref="P38:Q38"/>
    <mergeCell ref="E43:F43"/>
    <mergeCell ref="P43:Q43"/>
    <mergeCell ref="E48:F48"/>
    <mergeCell ref="P48:Q48"/>
    <mergeCell ref="E55:F55"/>
    <mergeCell ref="P55:Q55"/>
    <mergeCell ref="E60:F60"/>
    <mergeCell ref="P60:Q60"/>
    <mergeCell ref="E65:F65"/>
    <mergeCell ref="P65:Q65"/>
    <mergeCell ref="E86:F86"/>
    <mergeCell ref="P86:Q86"/>
    <mergeCell ref="E91:F91"/>
    <mergeCell ref="P91:Q91"/>
    <mergeCell ref="E96:F96"/>
    <mergeCell ref="P96:Q96"/>
    <mergeCell ref="E101:F101"/>
    <mergeCell ref="P101:Q101"/>
    <mergeCell ref="E106:F106"/>
    <mergeCell ref="P106:Q106"/>
    <mergeCell ref="E128:F128"/>
    <mergeCell ref="P128:Q128"/>
    <mergeCell ref="E133:F133"/>
    <mergeCell ref="P133:Q133"/>
    <mergeCell ref="E111:F111"/>
    <mergeCell ref="P111:Q111"/>
    <mergeCell ref="E116:F116"/>
    <mergeCell ref="P116:Q116"/>
    <mergeCell ref="E123:F123"/>
    <mergeCell ref="P123:Q123"/>
  </mergeCells>
  <phoneticPr fontId="23" type="noConversion"/>
  <printOptions horizontalCentered="1"/>
  <pageMargins left="0.5" right="0.5" top="1" bottom="0.5" header="0.5" footer="0.5"/>
  <pageSetup scale="93" fitToHeight="0" orientation="portrait" horizontalDpi="4294967292" verticalDpi="4294967292"/>
  <headerFooter>
    <oddHeader>&amp;C&amp;"Geneva,Bold"&amp;14 &amp;K0000002015 Georgia Games</oddHeader>
  </headerFooter>
  <rowBreaks count="2" manualBreakCount="2">
    <brk id="81" max="16383" man="1"/>
    <brk id="119" max="16383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37"/>
  <sheetViews>
    <sheetView showGridLines="0" showZeros="0" topLeftCell="A15" zoomScale="125" workbookViewId="0">
      <selection activeCell="S34" sqref="S34"/>
    </sheetView>
  </sheetViews>
  <sheetFormatPr baseColWidth="10" defaultColWidth="11.42578125" defaultRowHeight="15" x14ac:dyDescent="0"/>
  <cols>
    <col min="1" max="1" width="3" style="1" customWidth="1"/>
    <col min="2" max="2" width="13" style="1" customWidth="1"/>
    <col min="3" max="3" width="3.85546875" style="1" customWidth="1"/>
    <col min="4" max="4" width="5" style="1" customWidth="1"/>
    <col min="5" max="19" width="3.5703125" style="1" customWidth="1"/>
    <col min="20" max="29" width="2" style="1" hidden="1" customWidth="1"/>
    <col min="30" max="34" width="3.7109375" style="1" customWidth="1"/>
    <col min="35" max="35" width="15" style="1" customWidth="1"/>
    <col min="36" max="36" width="4.28515625" style="1" customWidth="1"/>
    <col min="37" max="37" width="6.140625" style="1" customWidth="1"/>
    <col min="38" max="38" width="3" style="1" customWidth="1"/>
    <col min="39" max="44" width="4.28515625" style="66" customWidth="1"/>
    <col min="45" max="45" width="3.7109375" style="1" customWidth="1"/>
    <col min="46" max="46" width="3.42578125" style="1" customWidth="1"/>
    <col min="47" max="16384" width="11.42578125" style="1"/>
  </cols>
  <sheetData>
    <row r="1" spans="1:44" ht="23" customHeight="1">
      <c r="B1" s="121" t="s">
        <v>62</v>
      </c>
      <c r="C1" s="153"/>
      <c r="D1" s="7"/>
      <c r="E1" s="66"/>
      <c r="F1" s="66"/>
      <c r="G1" s="66"/>
      <c r="H1" s="66"/>
      <c r="I1" s="66"/>
      <c r="J1" s="66"/>
      <c r="K1" s="327" t="s">
        <v>122</v>
      </c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430">
        <v>42203</v>
      </c>
      <c r="AF1" s="430"/>
      <c r="AG1" s="430"/>
    </row>
    <row r="2" spans="1:44">
      <c r="B2" s="154"/>
      <c r="C2" s="154"/>
      <c r="D2" s="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44">
      <c r="B3" s="5" t="s">
        <v>1</v>
      </c>
      <c r="C3" s="5"/>
      <c r="D3" s="7">
        <v>1</v>
      </c>
      <c r="E3" s="65"/>
      <c r="F3" s="66" t="s">
        <v>2</v>
      </c>
      <c r="G3" s="65"/>
      <c r="H3" s="65"/>
      <c r="I3" s="66" t="s">
        <v>3</v>
      </c>
      <c r="J3" s="155"/>
      <c r="K3" s="65"/>
      <c r="L3" s="66" t="s">
        <v>4</v>
      </c>
      <c r="M3" s="155"/>
      <c r="N3" s="65"/>
      <c r="O3" s="66" t="s">
        <v>5</v>
      </c>
      <c r="P3" s="155" t="s">
        <v>10</v>
      </c>
      <c r="Q3" s="155"/>
      <c r="R3" s="99" t="s">
        <v>14</v>
      </c>
      <c r="S3" s="155" t="s">
        <v>10</v>
      </c>
      <c r="T3" s="8" t="s">
        <v>2</v>
      </c>
      <c r="U3" s="156"/>
      <c r="V3" s="8" t="s">
        <v>3</v>
      </c>
      <c r="W3" s="156"/>
      <c r="X3" s="8" t="s">
        <v>4</v>
      </c>
      <c r="Y3" s="156"/>
      <c r="Z3" s="8" t="s">
        <v>5</v>
      </c>
      <c r="AA3" s="156"/>
      <c r="AB3" s="8" t="s">
        <v>14</v>
      </c>
      <c r="AC3" s="156"/>
      <c r="AD3" s="64" t="s">
        <v>6</v>
      </c>
      <c r="AE3" s="157" t="s">
        <v>7</v>
      </c>
      <c r="AF3" s="158" t="s">
        <v>8</v>
      </c>
      <c r="AG3" s="64" t="s">
        <v>15</v>
      </c>
      <c r="AH3" s="99"/>
      <c r="AI3" s="99"/>
      <c r="AJ3" s="99"/>
    </row>
    <row r="4" spans="1:44" ht="17" customHeight="1">
      <c r="B4" s="14">
        <v>93696</v>
      </c>
      <c r="C4" s="15"/>
      <c r="D4" s="16" t="s">
        <v>48</v>
      </c>
      <c r="E4" s="159"/>
      <c r="F4" s="160"/>
      <c r="G4" s="160"/>
      <c r="H4" s="19" t="s">
        <v>7</v>
      </c>
      <c r="I4" s="20">
        <v>0</v>
      </c>
      <c r="J4" s="21">
        <v>0</v>
      </c>
      <c r="K4" s="19" t="s">
        <v>7</v>
      </c>
      <c r="L4" s="20">
        <v>0</v>
      </c>
      <c r="M4" s="21">
        <v>0</v>
      </c>
      <c r="N4" s="19" t="s">
        <v>7</v>
      </c>
      <c r="O4" s="20">
        <v>0</v>
      </c>
      <c r="P4" s="21">
        <v>0</v>
      </c>
      <c r="Q4" s="19"/>
      <c r="R4" s="20"/>
      <c r="S4" s="21"/>
      <c r="T4" s="23"/>
      <c r="U4" s="24"/>
      <c r="V4" s="25"/>
      <c r="W4" s="26"/>
      <c r="X4" s="25"/>
      <c r="Y4" s="26"/>
      <c r="Z4" s="25"/>
      <c r="AA4" s="26">
        <v>0</v>
      </c>
      <c r="AB4" s="25">
        <v>0</v>
      </c>
      <c r="AC4" s="26">
        <v>0</v>
      </c>
      <c r="AD4" s="27">
        <v>6</v>
      </c>
      <c r="AE4" s="47"/>
      <c r="AF4" s="45"/>
      <c r="AG4" s="161">
        <v>1</v>
      </c>
      <c r="AH4" s="97"/>
      <c r="AI4" s="97">
        <v>93696</v>
      </c>
      <c r="AJ4" s="97"/>
      <c r="AK4" s="66" t="s">
        <v>48</v>
      </c>
      <c r="AL4" s="66"/>
      <c r="AQ4" s="1"/>
      <c r="AR4" s="1"/>
    </row>
    <row r="5" spans="1:44" ht="17" customHeight="1">
      <c r="A5" s="30" t="s">
        <v>2</v>
      </c>
      <c r="B5" s="31" t="s">
        <v>63</v>
      </c>
      <c r="C5" s="32"/>
      <c r="D5" s="33">
        <v>1939</v>
      </c>
      <c r="E5" s="163"/>
      <c r="F5" s="164"/>
      <c r="G5" s="164"/>
      <c r="H5" s="36">
        <v>5</v>
      </c>
      <c r="I5" s="37">
        <v>7</v>
      </c>
      <c r="J5" s="37">
        <v>6</v>
      </c>
      <c r="K5" s="36">
        <v>5</v>
      </c>
      <c r="L5" s="37">
        <v>6</v>
      </c>
      <c r="M5" s="37">
        <v>8</v>
      </c>
      <c r="N5" s="36">
        <v>9</v>
      </c>
      <c r="O5" s="37">
        <v>6</v>
      </c>
      <c r="P5" s="37">
        <v>2</v>
      </c>
      <c r="Q5" s="36"/>
      <c r="R5" s="37"/>
      <c r="S5" s="37"/>
      <c r="T5" s="39"/>
      <c r="U5" s="40"/>
      <c r="V5" s="41"/>
      <c r="W5" s="30"/>
      <c r="X5" s="41"/>
      <c r="Y5" s="30"/>
      <c r="Z5" s="41"/>
      <c r="AA5" s="30"/>
      <c r="AB5" s="41"/>
      <c r="AC5" s="30"/>
      <c r="AD5" s="42"/>
      <c r="AE5" s="51"/>
      <c r="AF5" s="30"/>
      <c r="AG5" s="62"/>
      <c r="AH5" s="97">
        <v>1</v>
      </c>
      <c r="AI5" s="97" t="s">
        <v>63</v>
      </c>
      <c r="AJ5" s="97"/>
      <c r="AK5" s="66">
        <v>1939</v>
      </c>
      <c r="AL5" s="66"/>
      <c r="AQ5" s="1"/>
      <c r="AR5" s="1"/>
    </row>
    <row r="6" spans="1:44" ht="17" customHeight="1">
      <c r="A6" s="45"/>
      <c r="B6" s="14">
        <v>93006</v>
      </c>
      <c r="C6" s="15"/>
      <c r="D6" s="16" t="s">
        <v>48</v>
      </c>
      <c r="E6" s="19" t="s">
        <v>8</v>
      </c>
      <c r="F6" s="20">
        <v>0</v>
      </c>
      <c r="G6" s="46">
        <v>0</v>
      </c>
      <c r="H6" s="159"/>
      <c r="I6" s="160"/>
      <c r="J6" s="160"/>
      <c r="K6" s="19" t="s">
        <v>7</v>
      </c>
      <c r="L6" s="20">
        <v>0</v>
      </c>
      <c r="M6" s="21">
        <v>0</v>
      </c>
      <c r="N6" s="19" t="s">
        <v>7</v>
      </c>
      <c r="O6" s="20">
        <v>0</v>
      </c>
      <c r="P6" s="21">
        <v>0</v>
      </c>
      <c r="Q6" s="19"/>
      <c r="R6" s="20"/>
      <c r="S6" s="21"/>
      <c r="T6" s="47"/>
      <c r="U6" s="26"/>
      <c r="V6" s="23"/>
      <c r="W6" s="24"/>
      <c r="X6" s="25"/>
      <c r="Y6" s="26"/>
      <c r="Z6" s="25"/>
      <c r="AA6" s="26">
        <v>0</v>
      </c>
      <c r="AB6" s="25">
        <v>0</v>
      </c>
      <c r="AC6" s="26">
        <v>0</v>
      </c>
      <c r="AD6" s="27">
        <v>5</v>
      </c>
      <c r="AE6" s="127"/>
      <c r="AF6" s="45"/>
      <c r="AG6" s="26">
        <v>2</v>
      </c>
      <c r="AH6" s="97"/>
      <c r="AI6" s="97">
        <v>93006</v>
      </c>
      <c r="AJ6" s="97"/>
      <c r="AK6" s="66" t="s">
        <v>48</v>
      </c>
      <c r="AL6" s="66"/>
      <c r="AQ6" s="1"/>
      <c r="AR6" s="1"/>
    </row>
    <row r="7" spans="1:44" ht="17" customHeight="1">
      <c r="A7" s="30" t="s">
        <v>3</v>
      </c>
      <c r="B7" s="31" t="s">
        <v>66</v>
      </c>
      <c r="C7" s="32"/>
      <c r="D7" s="33">
        <v>1175</v>
      </c>
      <c r="E7" s="49">
        <v>-5</v>
      </c>
      <c r="F7" s="50">
        <v>-7</v>
      </c>
      <c r="G7" s="26">
        <v>-6</v>
      </c>
      <c r="H7" s="163"/>
      <c r="I7" s="164"/>
      <c r="J7" s="164"/>
      <c r="K7" s="36">
        <v>1</v>
      </c>
      <c r="L7" s="37">
        <v>5</v>
      </c>
      <c r="M7" s="37">
        <v>8</v>
      </c>
      <c r="N7" s="36">
        <v>6</v>
      </c>
      <c r="O7" s="37">
        <v>5</v>
      </c>
      <c r="P7" s="37">
        <v>5</v>
      </c>
      <c r="Q7" s="36"/>
      <c r="R7" s="37"/>
      <c r="S7" s="37"/>
      <c r="T7" s="51"/>
      <c r="U7" s="30"/>
      <c r="V7" s="39"/>
      <c r="W7" s="40"/>
      <c r="X7" s="41"/>
      <c r="Y7" s="30"/>
      <c r="Z7" s="41"/>
      <c r="AA7" s="30"/>
      <c r="AB7" s="41"/>
      <c r="AC7" s="30"/>
      <c r="AD7" s="42"/>
      <c r="AE7" s="51"/>
      <c r="AF7" s="30"/>
      <c r="AG7" s="165"/>
      <c r="AH7" s="97">
        <v>2</v>
      </c>
      <c r="AI7" s="97" t="s">
        <v>66</v>
      </c>
      <c r="AJ7" s="97"/>
      <c r="AK7" s="66">
        <v>1175</v>
      </c>
      <c r="AL7" s="66"/>
      <c r="AQ7" s="1"/>
      <c r="AR7" s="1"/>
    </row>
    <row r="8" spans="1:44" ht="17" customHeight="1">
      <c r="A8" s="45"/>
      <c r="B8" s="14">
        <v>94204</v>
      </c>
      <c r="C8" s="15"/>
      <c r="D8" s="16" t="s">
        <v>48</v>
      </c>
      <c r="E8" s="19" t="s">
        <v>8</v>
      </c>
      <c r="F8" s="20">
        <v>0</v>
      </c>
      <c r="G8" s="46">
        <v>0</v>
      </c>
      <c r="H8" s="19" t="s">
        <v>8</v>
      </c>
      <c r="I8" s="20">
        <v>0</v>
      </c>
      <c r="J8" s="46">
        <v>0</v>
      </c>
      <c r="K8" s="159"/>
      <c r="L8" s="160"/>
      <c r="M8" s="160"/>
      <c r="N8" s="19" t="s">
        <v>7</v>
      </c>
      <c r="O8" s="20">
        <v>0</v>
      </c>
      <c r="P8" s="21">
        <v>0</v>
      </c>
      <c r="Q8" s="19"/>
      <c r="R8" s="20"/>
      <c r="S8" s="21"/>
      <c r="T8" s="47"/>
      <c r="U8" s="26"/>
      <c r="V8" s="25"/>
      <c r="W8" s="26"/>
      <c r="X8" s="23"/>
      <c r="Y8" s="24"/>
      <c r="Z8" s="25"/>
      <c r="AA8" s="26">
        <v>0</v>
      </c>
      <c r="AB8" s="25">
        <v>0</v>
      </c>
      <c r="AC8" s="26">
        <v>0</v>
      </c>
      <c r="AD8" s="27">
        <v>4</v>
      </c>
      <c r="AE8" s="49"/>
      <c r="AF8" s="26"/>
      <c r="AG8" s="26">
        <v>3</v>
      </c>
      <c r="AH8" s="97"/>
      <c r="AI8" s="97">
        <v>94204</v>
      </c>
      <c r="AJ8" s="97"/>
      <c r="AK8" s="66" t="s">
        <v>48</v>
      </c>
      <c r="AL8" s="66"/>
      <c r="AQ8" s="1"/>
      <c r="AR8" s="1"/>
    </row>
    <row r="9" spans="1:44" ht="17" customHeight="1">
      <c r="A9" s="30" t="s">
        <v>4</v>
      </c>
      <c r="B9" s="31" t="s">
        <v>67</v>
      </c>
      <c r="C9" s="32"/>
      <c r="D9" s="33">
        <v>953</v>
      </c>
      <c r="E9" s="49">
        <v>-5</v>
      </c>
      <c r="F9" s="50">
        <v>-6</v>
      </c>
      <c r="G9" s="26">
        <v>-8</v>
      </c>
      <c r="H9" s="49">
        <v>-1</v>
      </c>
      <c r="I9" s="50">
        <v>-5</v>
      </c>
      <c r="J9" s="26">
        <v>-8</v>
      </c>
      <c r="K9" s="163"/>
      <c r="L9" s="164"/>
      <c r="M9" s="164"/>
      <c r="N9" s="36">
        <v>6</v>
      </c>
      <c r="O9" s="37">
        <v>5</v>
      </c>
      <c r="P9" s="37">
        <v>5</v>
      </c>
      <c r="Q9" s="36"/>
      <c r="R9" s="37"/>
      <c r="S9" s="37"/>
      <c r="T9" s="51"/>
      <c r="U9" s="30"/>
      <c r="V9" s="41"/>
      <c r="W9" s="30"/>
      <c r="X9" s="39"/>
      <c r="Y9" s="40"/>
      <c r="Z9" s="41"/>
      <c r="AA9" s="30"/>
      <c r="AB9" s="41"/>
      <c r="AC9" s="30"/>
      <c r="AD9" s="42"/>
      <c r="AE9" s="166"/>
      <c r="AF9" s="167"/>
      <c r="AG9" s="165"/>
      <c r="AH9" s="97">
        <v>3</v>
      </c>
      <c r="AI9" s="97" t="s">
        <v>67</v>
      </c>
      <c r="AJ9" s="97"/>
      <c r="AK9" s="66">
        <v>953</v>
      </c>
      <c r="AL9" s="66"/>
      <c r="AQ9" s="1"/>
      <c r="AR9" s="1"/>
    </row>
    <row r="10" spans="1:44" ht="17" customHeight="1">
      <c r="A10" s="45"/>
      <c r="B10" s="14">
        <v>95940</v>
      </c>
      <c r="C10" s="15"/>
      <c r="D10" s="16" t="s">
        <v>50</v>
      </c>
      <c r="E10" s="19" t="s">
        <v>8</v>
      </c>
      <c r="F10" s="20">
        <v>0</v>
      </c>
      <c r="G10" s="52">
        <v>0</v>
      </c>
      <c r="H10" s="19" t="s">
        <v>8</v>
      </c>
      <c r="I10" s="20">
        <v>0</v>
      </c>
      <c r="J10" s="46">
        <v>0</v>
      </c>
      <c r="K10" s="19" t="s">
        <v>8</v>
      </c>
      <c r="L10" s="20">
        <v>0</v>
      </c>
      <c r="M10" s="46">
        <v>0</v>
      </c>
      <c r="N10" s="159"/>
      <c r="O10" s="160"/>
      <c r="P10" s="160"/>
      <c r="Q10" s="19">
        <v>0</v>
      </c>
      <c r="R10" s="20">
        <v>0</v>
      </c>
      <c r="S10" s="21">
        <v>0</v>
      </c>
      <c r="T10" s="47"/>
      <c r="U10" s="26"/>
      <c r="V10" s="25"/>
      <c r="W10" s="26"/>
      <c r="X10" s="25"/>
      <c r="Y10" s="26"/>
      <c r="Z10" s="23"/>
      <c r="AA10" s="24"/>
      <c r="AB10" s="25">
        <v>0</v>
      </c>
      <c r="AC10" s="26">
        <v>0</v>
      </c>
      <c r="AD10" s="27">
        <v>3</v>
      </c>
      <c r="AE10" s="49"/>
      <c r="AF10" s="26"/>
      <c r="AG10" s="26">
        <v>4</v>
      </c>
      <c r="AH10" s="97"/>
      <c r="AI10" s="97">
        <v>95940</v>
      </c>
      <c r="AJ10" s="97"/>
      <c r="AK10" s="66" t="s">
        <v>50</v>
      </c>
      <c r="AL10" s="66"/>
      <c r="AQ10" s="1"/>
      <c r="AR10" s="1"/>
    </row>
    <row r="11" spans="1:44" ht="17" customHeight="1">
      <c r="A11" s="30" t="s">
        <v>5</v>
      </c>
      <c r="B11" s="31" t="s">
        <v>69</v>
      </c>
      <c r="C11" s="32"/>
      <c r="D11" s="33">
        <v>535</v>
      </c>
      <c r="E11" s="58">
        <v>-9</v>
      </c>
      <c r="F11" s="59">
        <v>-6</v>
      </c>
      <c r="G11" s="60">
        <v>-2</v>
      </c>
      <c r="H11" s="49">
        <v>-6</v>
      </c>
      <c r="I11" s="50">
        <v>-5</v>
      </c>
      <c r="J11" s="26">
        <v>-5</v>
      </c>
      <c r="K11" s="49">
        <v>-6</v>
      </c>
      <c r="L11" s="50">
        <v>-5</v>
      </c>
      <c r="M11" s="26">
        <v>-5</v>
      </c>
      <c r="N11" s="163"/>
      <c r="O11" s="164"/>
      <c r="P11" s="164"/>
      <c r="Q11" s="36">
        <v>0</v>
      </c>
      <c r="R11" s="37">
        <v>0</v>
      </c>
      <c r="S11" s="37">
        <v>0</v>
      </c>
      <c r="T11" s="51"/>
      <c r="U11" s="30"/>
      <c r="V11" s="41"/>
      <c r="W11" s="30"/>
      <c r="X11" s="41"/>
      <c r="Y11" s="30"/>
      <c r="Z11" s="39"/>
      <c r="AA11" s="40"/>
      <c r="AB11" s="41"/>
      <c r="AC11" s="30"/>
      <c r="AD11" s="42"/>
      <c r="AE11" s="166"/>
      <c r="AF11" s="167"/>
      <c r="AG11" s="165"/>
      <c r="AH11" s="97">
        <v>4</v>
      </c>
      <c r="AI11" s="97" t="s">
        <v>69</v>
      </c>
      <c r="AJ11" s="97"/>
      <c r="AK11" s="66">
        <v>535</v>
      </c>
      <c r="AL11" s="66"/>
      <c r="AQ11" s="1"/>
      <c r="AR11" s="1"/>
    </row>
    <row r="12" spans="1:44" ht="17" customHeight="1">
      <c r="A12" s="45"/>
      <c r="B12" s="14"/>
      <c r="C12" s="15"/>
      <c r="D12" s="16">
        <v>0</v>
      </c>
      <c r="E12" s="19">
        <v>0</v>
      </c>
      <c r="F12" s="20">
        <v>0</v>
      </c>
      <c r="G12" s="46">
        <v>0</v>
      </c>
      <c r="H12" s="19">
        <v>0</v>
      </c>
      <c r="I12" s="20">
        <v>0</v>
      </c>
      <c r="J12" s="52">
        <v>0</v>
      </c>
      <c r="K12" s="19">
        <v>0</v>
      </c>
      <c r="L12" s="20">
        <v>0</v>
      </c>
      <c r="M12" s="46">
        <v>0</v>
      </c>
      <c r="N12" s="19">
        <v>0</v>
      </c>
      <c r="O12" s="20">
        <v>0</v>
      </c>
      <c r="P12" s="46">
        <v>0</v>
      </c>
      <c r="Q12" s="159"/>
      <c r="R12" s="160"/>
      <c r="S12" s="160"/>
      <c r="T12" s="47"/>
      <c r="U12" s="26"/>
      <c r="V12" s="25"/>
      <c r="W12" s="26"/>
      <c r="X12" s="25"/>
      <c r="Y12" s="26"/>
      <c r="Z12" s="25"/>
      <c r="AA12" s="26">
        <v>0</v>
      </c>
      <c r="AB12" s="23"/>
      <c r="AC12" s="24"/>
      <c r="AD12" s="27">
        <v>0</v>
      </c>
      <c r="AE12" s="49"/>
      <c r="AF12" s="26"/>
      <c r="AG12" s="26"/>
      <c r="AH12" s="97"/>
      <c r="AI12" s="97">
        <v>0</v>
      </c>
      <c r="AJ12" s="97"/>
      <c r="AK12" s="66">
        <v>0</v>
      </c>
      <c r="AL12" s="66"/>
      <c r="AQ12" s="1"/>
      <c r="AR12" s="1"/>
    </row>
    <row r="13" spans="1:44" ht="17" customHeight="1">
      <c r="A13" s="30" t="s">
        <v>14</v>
      </c>
      <c r="B13" s="55" t="s">
        <v>71</v>
      </c>
      <c r="C13" s="56"/>
      <c r="D13" s="57">
        <v>0</v>
      </c>
      <c r="E13" s="61">
        <v>0</v>
      </c>
      <c r="F13" s="59">
        <v>0</v>
      </c>
      <c r="G13" s="62">
        <v>0</v>
      </c>
      <c r="H13" s="58">
        <v>0</v>
      </c>
      <c r="I13" s="59">
        <v>0</v>
      </c>
      <c r="J13" s="60">
        <v>0</v>
      </c>
      <c r="K13" s="61">
        <v>0</v>
      </c>
      <c r="L13" s="59">
        <v>0</v>
      </c>
      <c r="M13" s="62">
        <v>0</v>
      </c>
      <c r="N13" s="61">
        <v>0</v>
      </c>
      <c r="O13" s="59">
        <v>0</v>
      </c>
      <c r="P13" s="62">
        <v>0</v>
      </c>
      <c r="Q13" s="163"/>
      <c r="R13" s="164"/>
      <c r="S13" s="164"/>
      <c r="T13" s="51"/>
      <c r="U13" s="30"/>
      <c r="V13" s="41"/>
      <c r="W13" s="30"/>
      <c r="X13" s="41"/>
      <c r="Y13" s="30"/>
      <c r="Z13" s="41"/>
      <c r="AA13" s="30"/>
      <c r="AB13" s="39"/>
      <c r="AC13" s="40"/>
      <c r="AD13" s="42"/>
      <c r="AE13" s="166"/>
      <c r="AF13" s="167"/>
      <c r="AG13" s="165"/>
      <c r="AH13" s="97">
        <v>5</v>
      </c>
      <c r="AI13" s="97" t="s">
        <v>71</v>
      </c>
      <c r="AJ13" s="97"/>
      <c r="AK13" s="66">
        <v>0</v>
      </c>
      <c r="AL13" s="66"/>
      <c r="AQ13" s="1"/>
      <c r="AR13" s="1"/>
    </row>
    <row r="15" spans="1:44">
      <c r="B15" s="154"/>
      <c r="C15" s="154"/>
      <c r="D15" s="7"/>
      <c r="E15" s="66"/>
      <c r="F15" s="66"/>
      <c r="G15" s="66"/>
      <c r="H15" s="66"/>
      <c r="I15" s="66"/>
      <c r="J15" s="66"/>
      <c r="K15" s="327" t="s">
        <v>123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1:44">
      <c r="B16" s="5" t="s">
        <v>1</v>
      </c>
      <c r="C16" s="5"/>
      <c r="D16" s="7">
        <v>2</v>
      </c>
      <c r="E16" s="65"/>
      <c r="F16" s="66" t="s">
        <v>2</v>
      </c>
      <c r="G16" s="65"/>
      <c r="H16" s="65"/>
      <c r="I16" s="66" t="s">
        <v>3</v>
      </c>
      <c r="J16" s="155"/>
      <c r="K16" s="65"/>
      <c r="L16" s="66" t="s">
        <v>4</v>
      </c>
      <c r="M16" s="155"/>
      <c r="N16" s="65"/>
      <c r="O16" s="66" t="s">
        <v>5</v>
      </c>
      <c r="P16" s="155" t="s">
        <v>10</v>
      </c>
      <c r="Q16" s="155"/>
      <c r="R16" s="99" t="s">
        <v>14</v>
      </c>
      <c r="S16" s="155" t="s">
        <v>10</v>
      </c>
      <c r="T16" s="8" t="s">
        <v>2</v>
      </c>
      <c r="U16" s="156"/>
      <c r="V16" s="8" t="s">
        <v>3</v>
      </c>
      <c r="W16" s="156"/>
      <c r="X16" s="8" t="s">
        <v>4</v>
      </c>
      <c r="Y16" s="156"/>
      <c r="Z16" s="8" t="s">
        <v>5</v>
      </c>
      <c r="AA16" s="156"/>
      <c r="AB16" s="8" t="s">
        <v>14</v>
      </c>
      <c r="AC16" s="156"/>
      <c r="AD16" s="64" t="s">
        <v>6</v>
      </c>
      <c r="AE16" s="157" t="s">
        <v>7</v>
      </c>
      <c r="AF16" s="158" t="s">
        <v>8</v>
      </c>
      <c r="AG16" s="64" t="s">
        <v>15</v>
      </c>
      <c r="AH16" s="99"/>
      <c r="AI16" s="99"/>
      <c r="AJ16" s="99"/>
    </row>
    <row r="17" spans="1:44" ht="17" customHeight="1">
      <c r="B17" s="14">
        <v>91046</v>
      </c>
      <c r="C17" s="15"/>
      <c r="D17" s="16" t="s">
        <v>48</v>
      </c>
      <c r="E17" s="159"/>
      <c r="F17" s="160"/>
      <c r="G17" s="160"/>
      <c r="H17" s="19" t="s">
        <v>7</v>
      </c>
      <c r="I17" s="20">
        <v>0</v>
      </c>
      <c r="J17" s="21">
        <v>0</v>
      </c>
      <c r="K17" s="19" t="s">
        <v>7</v>
      </c>
      <c r="L17" s="20">
        <v>0</v>
      </c>
      <c r="M17" s="21">
        <v>0</v>
      </c>
      <c r="N17" s="19" t="s">
        <v>7</v>
      </c>
      <c r="O17" s="20">
        <v>0</v>
      </c>
      <c r="P17" s="21">
        <v>0</v>
      </c>
      <c r="Q17" s="19" t="s">
        <v>7</v>
      </c>
      <c r="R17" s="20">
        <v>0</v>
      </c>
      <c r="S17" s="21">
        <v>0</v>
      </c>
      <c r="T17" s="23"/>
      <c r="U17" s="24"/>
      <c r="V17" s="25">
        <v>2</v>
      </c>
      <c r="W17" s="26">
        <v>0</v>
      </c>
      <c r="X17" s="25">
        <v>2</v>
      </c>
      <c r="Y17" s="26">
        <v>0</v>
      </c>
      <c r="Z17" s="25">
        <v>2</v>
      </c>
      <c r="AA17" s="26">
        <v>0</v>
      </c>
      <c r="AB17" s="25">
        <v>2</v>
      </c>
      <c r="AC17" s="26">
        <v>0</v>
      </c>
      <c r="AD17" s="27">
        <v>8</v>
      </c>
      <c r="AE17" s="47"/>
      <c r="AF17" s="45"/>
      <c r="AG17" s="161">
        <v>1</v>
      </c>
      <c r="AH17" s="97"/>
      <c r="AI17" s="66">
        <v>91046</v>
      </c>
      <c r="AJ17" s="66"/>
      <c r="AK17" s="66" t="s">
        <v>48</v>
      </c>
      <c r="AL17" s="66"/>
      <c r="AO17" s="1"/>
      <c r="AP17" s="1"/>
      <c r="AQ17" s="1"/>
      <c r="AR17" s="1"/>
    </row>
    <row r="18" spans="1:44" ht="17" customHeight="1">
      <c r="A18" s="30" t="s">
        <v>2</v>
      </c>
      <c r="B18" s="31" t="s">
        <v>64</v>
      </c>
      <c r="C18" s="32"/>
      <c r="D18" s="33">
        <v>1781</v>
      </c>
      <c r="E18" s="163"/>
      <c r="F18" s="164"/>
      <c r="G18" s="164"/>
      <c r="H18" s="36">
        <v>1</v>
      </c>
      <c r="I18" s="37">
        <v>6</v>
      </c>
      <c r="J18" s="37">
        <v>5</v>
      </c>
      <c r="K18" s="36">
        <v>5</v>
      </c>
      <c r="L18" s="37">
        <v>10</v>
      </c>
      <c r="M18" s="37">
        <v>6</v>
      </c>
      <c r="N18" s="36">
        <v>3</v>
      </c>
      <c r="O18" s="37">
        <v>9</v>
      </c>
      <c r="P18" s="37">
        <v>4</v>
      </c>
      <c r="Q18" s="36">
        <v>2</v>
      </c>
      <c r="R18" s="37">
        <v>5</v>
      </c>
      <c r="S18" s="37">
        <v>5</v>
      </c>
      <c r="T18" s="39"/>
      <c r="U18" s="40"/>
      <c r="V18" s="41"/>
      <c r="W18" s="30"/>
      <c r="X18" s="41"/>
      <c r="Y18" s="30"/>
      <c r="Z18" s="41"/>
      <c r="AA18" s="30"/>
      <c r="AB18" s="41"/>
      <c r="AC18" s="30"/>
      <c r="AD18" s="42"/>
      <c r="AE18" s="51"/>
      <c r="AF18" s="30"/>
      <c r="AG18" s="62"/>
      <c r="AH18" s="97">
        <v>1</v>
      </c>
      <c r="AI18" s="66" t="s">
        <v>64</v>
      </c>
      <c r="AJ18" s="66"/>
      <c r="AK18" s="66">
        <v>1781</v>
      </c>
      <c r="AL18" s="66"/>
      <c r="AO18" s="1"/>
      <c r="AP18" s="1"/>
      <c r="AQ18" s="1"/>
      <c r="AR18" s="1"/>
    </row>
    <row r="19" spans="1:44" ht="17" customHeight="1">
      <c r="A19" s="45"/>
      <c r="B19" s="14">
        <v>94710</v>
      </c>
      <c r="C19" s="15"/>
      <c r="D19" s="16" t="s">
        <v>48</v>
      </c>
      <c r="E19" s="19" t="s">
        <v>8</v>
      </c>
      <c r="F19" s="20">
        <v>0</v>
      </c>
      <c r="G19" s="46">
        <v>0</v>
      </c>
      <c r="H19" s="159"/>
      <c r="I19" s="160"/>
      <c r="J19" s="160"/>
      <c r="K19" s="19" t="s">
        <v>8</v>
      </c>
      <c r="L19" s="20">
        <v>0</v>
      </c>
      <c r="M19" s="21">
        <v>-8</v>
      </c>
      <c r="N19" s="19" t="s">
        <v>8</v>
      </c>
      <c r="O19" s="20">
        <v>0</v>
      </c>
      <c r="P19" s="21">
        <v>0</v>
      </c>
      <c r="Q19" s="19" t="s">
        <v>7</v>
      </c>
      <c r="R19" s="20">
        <v>0</v>
      </c>
      <c r="S19" s="21">
        <v>0</v>
      </c>
      <c r="T19" s="47">
        <v>0</v>
      </c>
      <c r="U19" s="26">
        <v>1</v>
      </c>
      <c r="V19" s="23"/>
      <c r="W19" s="24"/>
      <c r="X19" s="25">
        <v>0</v>
      </c>
      <c r="Y19" s="26">
        <v>1</v>
      </c>
      <c r="Z19" s="25">
        <v>0</v>
      </c>
      <c r="AA19" s="26">
        <v>1</v>
      </c>
      <c r="AB19" s="25">
        <v>2</v>
      </c>
      <c r="AC19" s="26">
        <v>0</v>
      </c>
      <c r="AD19" s="27">
        <v>5</v>
      </c>
      <c r="AE19" s="127"/>
      <c r="AF19" s="45"/>
      <c r="AG19" s="26"/>
      <c r="AH19" s="97"/>
      <c r="AI19" s="66">
        <v>91918</v>
      </c>
      <c r="AJ19" s="66"/>
      <c r="AK19" s="66" t="s">
        <v>50</v>
      </c>
      <c r="AL19" s="66"/>
      <c r="AO19" s="1"/>
      <c r="AP19" s="1"/>
      <c r="AQ19" s="1"/>
      <c r="AR19" s="1"/>
    </row>
    <row r="20" spans="1:44" ht="17" customHeight="1">
      <c r="A20" s="30" t="s">
        <v>3</v>
      </c>
      <c r="B20" s="31" t="s">
        <v>65</v>
      </c>
      <c r="C20" s="32"/>
      <c r="D20" s="33">
        <v>1201</v>
      </c>
      <c r="E20" s="49">
        <v>-1</v>
      </c>
      <c r="F20" s="50">
        <v>-6</v>
      </c>
      <c r="G20" s="26">
        <v>-5</v>
      </c>
      <c r="H20" s="163"/>
      <c r="I20" s="164"/>
      <c r="J20" s="164"/>
      <c r="K20" s="36">
        <v>8</v>
      </c>
      <c r="L20" s="37">
        <v>-3</v>
      </c>
      <c r="M20" s="37">
        <v>-13</v>
      </c>
      <c r="N20" s="36">
        <v>-9</v>
      </c>
      <c r="O20" s="37">
        <v>-8</v>
      </c>
      <c r="P20" s="37">
        <v>-8</v>
      </c>
      <c r="Q20" s="36">
        <v>1</v>
      </c>
      <c r="R20" s="37">
        <v>3</v>
      </c>
      <c r="S20" s="37">
        <v>1</v>
      </c>
      <c r="T20" s="51"/>
      <c r="U20" s="30"/>
      <c r="V20" s="39"/>
      <c r="W20" s="40"/>
      <c r="X20" s="41"/>
      <c r="Y20" s="30"/>
      <c r="Z20" s="41"/>
      <c r="AA20" s="30"/>
      <c r="AB20" s="41"/>
      <c r="AC20" s="30"/>
      <c r="AD20" s="42">
        <v>2</v>
      </c>
      <c r="AE20" s="51"/>
      <c r="AF20" s="30"/>
      <c r="AG20" s="165"/>
      <c r="AH20" s="97">
        <v>2</v>
      </c>
      <c r="AI20" s="66" t="s">
        <v>29</v>
      </c>
      <c r="AJ20" s="66"/>
      <c r="AK20" s="66">
        <v>769</v>
      </c>
      <c r="AL20" s="66"/>
      <c r="AO20" s="1"/>
      <c r="AP20" s="1"/>
      <c r="AQ20" s="1"/>
      <c r="AR20" s="1"/>
    </row>
    <row r="21" spans="1:44" ht="17" customHeight="1">
      <c r="A21" s="45"/>
      <c r="B21" s="14">
        <v>91918</v>
      </c>
      <c r="C21" s="15"/>
      <c r="D21" s="16" t="s">
        <v>50</v>
      </c>
      <c r="E21" s="19" t="s">
        <v>8</v>
      </c>
      <c r="F21" s="20">
        <v>0</v>
      </c>
      <c r="G21" s="46">
        <v>0</v>
      </c>
      <c r="H21" s="19" t="s">
        <v>7</v>
      </c>
      <c r="I21" s="20">
        <v>0</v>
      </c>
      <c r="J21" s="46">
        <v>8</v>
      </c>
      <c r="K21" s="159"/>
      <c r="L21" s="160"/>
      <c r="M21" s="160"/>
      <c r="N21" s="19" t="s">
        <v>7</v>
      </c>
      <c r="O21" s="20">
        <v>0</v>
      </c>
      <c r="P21" s="21">
        <v>0</v>
      </c>
      <c r="Q21" s="19" t="s">
        <v>7</v>
      </c>
      <c r="R21" s="20">
        <v>0</v>
      </c>
      <c r="S21" s="21">
        <v>0</v>
      </c>
      <c r="T21" s="47">
        <v>0</v>
      </c>
      <c r="U21" s="26">
        <v>1</v>
      </c>
      <c r="V21" s="25">
        <v>2</v>
      </c>
      <c r="W21" s="26">
        <v>0</v>
      </c>
      <c r="X21" s="23"/>
      <c r="Y21" s="24"/>
      <c r="Z21" s="25">
        <v>2</v>
      </c>
      <c r="AA21" s="26">
        <v>0</v>
      </c>
      <c r="AB21" s="25">
        <v>2</v>
      </c>
      <c r="AC21" s="26">
        <v>0</v>
      </c>
      <c r="AD21" s="27">
        <v>7</v>
      </c>
      <c r="AE21" s="127"/>
      <c r="AF21" s="45"/>
      <c r="AG21" s="26">
        <v>2</v>
      </c>
      <c r="AH21" s="97"/>
      <c r="AI21" s="66">
        <v>91918</v>
      </c>
      <c r="AJ21" s="66"/>
      <c r="AK21" s="66" t="s">
        <v>50</v>
      </c>
      <c r="AL21" s="66"/>
      <c r="AO21" s="1"/>
      <c r="AP21" s="1"/>
      <c r="AQ21" s="1"/>
      <c r="AR21" s="1"/>
    </row>
    <row r="22" spans="1:44" ht="17" customHeight="1">
      <c r="A22" s="30" t="s">
        <v>4</v>
      </c>
      <c r="B22" s="31" t="s">
        <v>29</v>
      </c>
      <c r="C22" s="32"/>
      <c r="D22" s="33">
        <v>769</v>
      </c>
      <c r="E22" s="49">
        <v>-5</v>
      </c>
      <c r="F22" s="50">
        <v>-10</v>
      </c>
      <c r="G22" s="26">
        <v>-6</v>
      </c>
      <c r="H22" s="49">
        <v>-8</v>
      </c>
      <c r="I22" s="50">
        <v>3</v>
      </c>
      <c r="J22" s="26">
        <v>13</v>
      </c>
      <c r="K22" s="163"/>
      <c r="L22" s="164"/>
      <c r="M22" s="164"/>
      <c r="N22" s="36">
        <v>9</v>
      </c>
      <c r="O22" s="37">
        <v>2</v>
      </c>
      <c r="P22" s="37">
        <v>8</v>
      </c>
      <c r="Q22" s="36">
        <v>2</v>
      </c>
      <c r="R22" s="37">
        <v>4</v>
      </c>
      <c r="S22" s="37">
        <v>2</v>
      </c>
      <c r="T22" s="51"/>
      <c r="U22" s="30"/>
      <c r="V22" s="41"/>
      <c r="W22" s="30"/>
      <c r="X22" s="39"/>
      <c r="Y22" s="40"/>
      <c r="Z22" s="41"/>
      <c r="AA22" s="30"/>
      <c r="AB22" s="41"/>
      <c r="AC22" s="30"/>
      <c r="AD22" s="42"/>
      <c r="AE22" s="51"/>
      <c r="AF22" s="30"/>
      <c r="AG22" s="165"/>
      <c r="AH22" s="97">
        <v>3</v>
      </c>
      <c r="AI22" s="66" t="s">
        <v>29</v>
      </c>
      <c r="AJ22" s="66"/>
      <c r="AK22" s="66">
        <v>769</v>
      </c>
      <c r="AL22" s="66"/>
      <c r="AO22" s="1"/>
      <c r="AP22" s="1"/>
      <c r="AQ22" s="1"/>
      <c r="AR22" s="1"/>
    </row>
    <row r="23" spans="1:44" ht="17" customHeight="1">
      <c r="A23" s="45"/>
      <c r="B23" s="14">
        <v>95944</v>
      </c>
      <c r="C23" s="15"/>
      <c r="D23" s="16" t="s">
        <v>57</v>
      </c>
      <c r="E23" s="19" t="s">
        <v>8</v>
      </c>
      <c r="F23" s="20">
        <v>0</v>
      </c>
      <c r="G23" s="52">
        <v>0</v>
      </c>
      <c r="H23" s="19" t="s">
        <v>7</v>
      </c>
      <c r="I23" s="20">
        <v>0</v>
      </c>
      <c r="J23" s="46">
        <v>0</v>
      </c>
      <c r="K23" s="19" t="s">
        <v>8</v>
      </c>
      <c r="L23" s="20">
        <v>0</v>
      </c>
      <c r="M23" s="46">
        <v>0</v>
      </c>
      <c r="N23" s="159"/>
      <c r="O23" s="160"/>
      <c r="P23" s="160"/>
      <c r="Q23" s="19" t="s">
        <v>8</v>
      </c>
      <c r="R23" s="20">
        <v>0</v>
      </c>
      <c r="S23" s="21">
        <v>-8</v>
      </c>
      <c r="T23" s="47">
        <v>0</v>
      </c>
      <c r="U23" s="26">
        <v>1</v>
      </c>
      <c r="V23" s="25">
        <v>2</v>
      </c>
      <c r="W23" s="26">
        <v>0</v>
      </c>
      <c r="X23" s="25">
        <v>0</v>
      </c>
      <c r="Y23" s="26">
        <v>1</v>
      </c>
      <c r="Z23" s="23"/>
      <c r="AA23" s="24"/>
      <c r="AB23" s="25">
        <v>0</v>
      </c>
      <c r="AC23" s="26">
        <v>1</v>
      </c>
      <c r="AD23" s="27">
        <v>5</v>
      </c>
      <c r="AE23" s="127"/>
      <c r="AF23" s="45"/>
      <c r="AG23" s="26">
        <v>5</v>
      </c>
      <c r="AH23" s="97"/>
      <c r="AI23" s="66">
        <v>999994</v>
      </c>
      <c r="AJ23" s="66"/>
      <c r="AK23" s="66" t="s">
        <v>60</v>
      </c>
      <c r="AL23" s="66"/>
      <c r="AO23" s="1"/>
      <c r="AP23" s="1"/>
      <c r="AQ23" s="1"/>
      <c r="AR23" s="1"/>
    </row>
    <row r="24" spans="1:44" ht="17" customHeight="1">
      <c r="A24" s="30" t="s">
        <v>5</v>
      </c>
      <c r="B24" s="31" t="s">
        <v>68</v>
      </c>
      <c r="C24" s="32"/>
      <c r="D24" s="33">
        <v>688</v>
      </c>
      <c r="E24" s="58">
        <v>-3</v>
      </c>
      <c r="F24" s="59">
        <v>-9</v>
      </c>
      <c r="G24" s="60">
        <v>-4</v>
      </c>
      <c r="H24" s="49">
        <v>9</v>
      </c>
      <c r="I24" s="50">
        <v>8</v>
      </c>
      <c r="J24" s="26">
        <v>8</v>
      </c>
      <c r="K24" s="49">
        <v>-9</v>
      </c>
      <c r="L24" s="50">
        <v>-2</v>
      </c>
      <c r="M24" s="26">
        <v>-8</v>
      </c>
      <c r="N24" s="163"/>
      <c r="O24" s="164"/>
      <c r="P24" s="164"/>
      <c r="Q24" s="36">
        <v>8</v>
      </c>
      <c r="R24" s="37">
        <v>-3</v>
      </c>
      <c r="S24" s="37">
        <v>-13</v>
      </c>
      <c r="T24" s="51"/>
      <c r="U24" s="30"/>
      <c r="V24" s="41"/>
      <c r="W24" s="30"/>
      <c r="X24" s="41"/>
      <c r="Y24" s="30"/>
      <c r="Z24" s="39"/>
      <c r="AA24" s="40"/>
      <c r="AB24" s="41"/>
      <c r="AC24" s="30"/>
      <c r="AD24" s="42">
        <v>1</v>
      </c>
      <c r="AE24" s="51"/>
      <c r="AF24" s="30"/>
      <c r="AG24" s="165"/>
      <c r="AH24" s="97">
        <v>4</v>
      </c>
      <c r="AI24" s="66" t="s">
        <v>70</v>
      </c>
      <c r="AJ24" s="66"/>
      <c r="AK24" s="66">
        <v>466</v>
      </c>
      <c r="AL24" s="66"/>
      <c r="AO24" s="1"/>
      <c r="AP24" s="1"/>
      <c r="AQ24" s="1"/>
      <c r="AR24" s="1"/>
    </row>
    <row r="25" spans="1:44" ht="17" customHeight="1">
      <c r="A25" s="45"/>
      <c r="B25" s="14">
        <v>999994</v>
      </c>
      <c r="C25" s="15"/>
      <c r="D25" s="16" t="s">
        <v>60</v>
      </c>
      <c r="E25" s="19" t="s">
        <v>8</v>
      </c>
      <c r="F25" s="20">
        <v>0</v>
      </c>
      <c r="G25" s="46">
        <v>0</v>
      </c>
      <c r="H25" s="19" t="s">
        <v>8</v>
      </c>
      <c r="I25" s="20">
        <v>0</v>
      </c>
      <c r="J25" s="52">
        <v>0</v>
      </c>
      <c r="K25" s="19" t="s">
        <v>8</v>
      </c>
      <c r="L25" s="20">
        <v>0</v>
      </c>
      <c r="M25" s="46">
        <v>0</v>
      </c>
      <c r="N25" s="19" t="s">
        <v>7</v>
      </c>
      <c r="O25" s="20">
        <v>0</v>
      </c>
      <c r="P25" s="46">
        <v>8</v>
      </c>
      <c r="Q25" s="159"/>
      <c r="R25" s="160"/>
      <c r="S25" s="160"/>
      <c r="T25" s="47">
        <v>0</v>
      </c>
      <c r="U25" s="26">
        <v>1</v>
      </c>
      <c r="V25" s="25">
        <v>0</v>
      </c>
      <c r="W25" s="26">
        <v>1</v>
      </c>
      <c r="X25" s="25">
        <v>0</v>
      </c>
      <c r="Y25" s="26">
        <v>1</v>
      </c>
      <c r="Z25" s="25">
        <v>2</v>
      </c>
      <c r="AA25" s="26">
        <v>0</v>
      </c>
      <c r="AB25" s="23"/>
      <c r="AC25" s="24"/>
      <c r="AD25" s="27">
        <v>5</v>
      </c>
      <c r="AE25" s="127"/>
      <c r="AF25" s="45"/>
      <c r="AG25" s="26">
        <v>4</v>
      </c>
      <c r="AH25" s="97"/>
      <c r="AI25" s="66">
        <v>95944</v>
      </c>
      <c r="AJ25" s="66"/>
      <c r="AK25" s="66" t="s">
        <v>57</v>
      </c>
      <c r="AL25" s="66"/>
      <c r="AO25" s="1"/>
      <c r="AP25" s="1"/>
      <c r="AQ25" s="1"/>
      <c r="AR25" s="1"/>
    </row>
    <row r="26" spans="1:44" ht="17" customHeight="1">
      <c r="A26" s="30" t="s">
        <v>14</v>
      </c>
      <c r="B26" s="55" t="s">
        <v>70</v>
      </c>
      <c r="C26" s="56"/>
      <c r="D26" s="57">
        <v>466</v>
      </c>
      <c r="E26" s="61">
        <v>-2</v>
      </c>
      <c r="F26" s="59">
        <v>-5</v>
      </c>
      <c r="G26" s="62">
        <v>-5</v>
      </c>
      <c r="H26" s="58">
        <v>-1</v>
      </c>
      <c r="I26" s="59">
        <v>-3</v>
      </c>
      <c r="J26" s="60">
        <v>-1</v>
      </c>
      <c r="K26" s="61">
        <v>-2</v>
      </c>
      <c r="L26" s="59">
        <v>-4</v>
      </c>
      <c r="M26" s="62">
        <v>-2</v>
      </c>
      <c r="N26" s="61">
        <v>-8</v>
      </c>
      <c r="O26" s="59">
        <v>3</v>
      </c>
      <c r="P26" s="62">
        <v>13</v>
      </c>
      <c r="Q26" s="163"/>
      <c r="R26" s="164"/>
      <c r="S26" s="164"/>
      <c r="T26" s="51"/>
      <c r="U26" s="30"/>
      <c r="V26" s="41"/>
      <c r="W26" s="30"/>
      <c r="X26" s="41"/>
      <c r="Y26" s="30"/>
      <c r="Z26" s="41"/>
      <c r="AA26" s="30"/>
      <c r="AB26" s="39"/>
      <c r="AC26" s="40"/>
      <c r="AD26" s="42">
        <v>2</v>
      </c>
      <c r="AE26" s="51"/>
      <c r="AF26" s="30"/>
      <c r="AG26" s="165"/>
      <c r="AH26" s="97">
        <v>5</v>
      </c>
      <c r="AI26" s="66" t="s">
        <v>68</v>
      </c>
      <c r="AJ26" s="66"/>
      <c r="AK26" s="66">
        <v>688</v>
      </c>
      <c r="AL26" s="66"/>
      <c r="AO26" s="1"/>
      <c r="AP26" s="1"/>
      <c r="AQ26" s="1"/>
      <c r="AR26" s="1"/>
    </row>
    <row r="29" spans="1:44" ht="19" customHeight="1">
      <c r="B29" s="1">
        <v>93696</v>
      </c>
      <c r="D29" s="65" t="s">
        <v>48</v>
      </c>
    </row>
    <row r="30" spans="1:44" ht="19" customHeight="1">
      <c r="B30" s="41" t="s">
        <v>63</v>
      </c>
      <c r="C30" s="41"/>
      <c r="D30" s="64">
        <v>1939</v>
      </c>
      <c r="E30" s="169"/>
    </row>
    <row r="31" spans="1:44" ht="19" customHeight="1">
      <c r="B31" s="170">
        <v>91918</v>
      </c>
      <c r="C31" s="170"/>
      <c r="D31" s="171" t="s">
        <v>50</v>
      </c>
      <c r="E31" s="172" t="s">
        <v>170</v>
      </c>
      <c r="F31" s="172"/>
      <c r="G31" s="172"/>
      <c r="H31" s="173"/>
      <c r="S31" s="1" t="s">
        <v>19</v>
      </c>
    </row>
    <row r="32" spans="1:44" ht="19" customHeight="1">
      <c r="B32" s="41" t="s">
        <v>29</v>
      </c>
      <c r="C32" s="41"/>
      <c r="D32" s="30">
        <v>769</v>
      </c>
      <c r="E32" s="174" t="s">
        <v>171</v>
      </c>
      <c r="F32" s="175"/>
      <c r="G32" s="176"/>
      <c r="H32" s="177"/>
    </row>
    <row r="33" spans="2:32" ht="19" customHeight="1">
      <c r="B33" s="65">
        <v>93006</v>
      </c>
      <c r="C33" s="178"/>
      <c r="D33" s="65" t="s">
        <v>48</v>
      </c>
      <c r="E33" s="169"/>
      <c r="F33" s="169"/>
      <c r="G33" s="169"/>
      <c r="H33" s="8" t="s">
        <v>170</v>
      </c>
      <c r="I33" s="172"/>
      <c r="J33" s="8"/>
      <c r="K33" s="8"/>
      <c r="N33" s="41" t="s">
        <v>29</v>
      </c>
      <c r="O33" s="41"/>
      <c r="P33" s="41"/>
      <c r="Q33" s="41"/>
      <c r="R33" s="64"/>
      <c r="S33" s="169"/>
    </row>
    <row r="34" spans="2:32" ht="19" customHeight="1">
      <c r="B34" s="41" t="s">
        <v>66</v>
      </c>
      <c r="C34" s="41"/>
      <c r="D34" s="41">
        <v>1175</v>
      </c>
      <c r="E34" s="169"/>
      <c r="F34" s="169"/>
      <c r="G34" s="169"/>
      <c r="H34" s="179" t="s">
        <v>172</v>
      </c>
      <c r="I34" s="180"/>
      <c r="J34" s="173"/>
      <c r="K34" s="173"/>
      <c r="N34" s="170"/>
      <c r="O34" s="170"/>
      <c r="P34" s="170"/>
      <c r="Q34" s="170"/>
      <c r="R34" s="171"/>
      <c r="S34" s="427"/>
      <c r="T34" s="172"/>
      <c r="U34" s="172"/>
      <c r="V34" s="173"/>
      <c r="AD34" s="41" t="s">
        <v>29</v>
      </c>
      <c r="AE34" s="41"/>
      <c r="AF34" s="41"/>
    </row>
    <row r="35" spans="2:32" ht="19" customHeight="1">
      <c r="B35" s="65">
        <v>91046</v>
      </c>
      <c r="C35" s="178"/>
      <c r="D35" s="181" t="s">
        <v>48</v>
      </c>
      <c r="E35" s="172" t="s">
        <v>162</v>
      </c>
      <c r="F35" s="172"/>
      <c r="G35" s="172"/>
      <c r="H35" s="182"/>
      <c r="N35" s="41" t="s">
        <v>66</v>
      </c>
      <c r="O35" s="41"/>
      <c r="P35" s="41"/>
      <c r="Q35" s="41"/>
      <c r="R35" s="30"/>
      <c r="S35" s="433" t="s">
        <v>174</v>
      </c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</row>
    <row r="36" spans="2:32" ht="19" customHeight="1">
      <c r="B36" s="41" t="s">
        <v>64</v>
      </c>
      <c r="C36" s="41"/>
      <c r="D36" s="30">
        <v>1781</v>
      </c>
      <c r="E36" s="174" t="s">
        <v>163</v>
      </c>
      <c r="F36" s="183"/>
      <c r="G36" s="183"/>
      <c r="H36" s="176"/>
    </row>
    <row r="37" spans="2:32" ht="18" customHeight="1"/>
  </sheetData>
  <mergeCells count="2">
    <mergeCell ref="AE1:AG1"/>
    <mergeCell ref="S35:AF35"/>
  </mergeCells>
  <phoneticPr fontId="23" type="noConversion"/>
  <printOptions horizontalCentered="1"/>
  <pageMargins left="0.5" right="0.5" top="1" bottom="0.5" header="0.5" footer="0.5"/>
  <pageSetup scale="83" orientation="portrait" horizontalDpi="4294967292" verticalDpi="4294967292"/>
  <headerFooter>
    <oddHeader>&amp;C&amp;"Geneva,Bold"&amp;14 &amp;K0000002015 Georgia Games</oddHeader>
  </headerFooter>
  <legacyDrawing r:id="rId1"/>
  <extLst>
    <ext xmlns:mx="http://schemas.microsoft.com/office/mac/excel/2008/main" uri="{64002731-A6B0-56B0-2670-7721B7C09600}">
      <mx:PLV Mode="0" OnePage="0" WScale="15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272"/>
  <sheetViews>
    <sheetView showGridLines="0" showZeros="0" topLeftCell="A134" zoomScale="125" zoomScaleNormal="125" zoomScalePageLayoutView="125" workbookViewId="0">
      <selection activeCell="B141" sqref="B141:AH150"/>
    </sheetView>
  </sheetViews>
  <sheetFormatPr baseColWidth="10" defaultColWidth="11.42578125" defaultRowHeight="16" x14ac:dyDescent="0"/>
  <cols>
    <col min="1" max="1" width="3" style="87" customWidth="1"/>
    <col min="2" max="2" width="14.85546875" style="4" customWidth="1"/>
    <col min="3" max="3" width="6.5703125" style="4" customWidth="1"/>
    <col min="4" max="4" width="4.7109375" style="4" customWidth="1"/>
    <col min="5" max="19" width="3.5703125" style="4" customWidth="1"/>
    <col min="20" max="29" width="2" style="4" hidden="1" customWidth="1"/>
    <col min="30" max="32" width="3.7109375" style="4" customWidth="1"/>
    <col min="33" max="33" width="4.140625" style="4" customWidth="1"/>
    <col min="34" max="34" width="4.140625" style="6" customWidth="1"/>
    <col min="35" max="36" width="3.7109375" style="4" customWidth="1"/>
    <col min="37" max="37" width="13.42578125" style="4" customWidth="1"/>
    <col min="38" max="38" width="6.7109375" style="4" customWidth="1"/>
    <col min="39" max="39" width="5.7109375" style="4" customWidth="1"/>
    <col min="40" max="40" width="3.7109375" style="4" customWidth="1"/>
    <col min="41" max="41" width="3.42578125" style="4" customWidth="1"/>
    <col min="42" max="16384" width="11.42578125" style="4"/>
  </cols>
  <sheetData>
    <row r="1" spans="1:39" ht="23" customHeight="1">
      <c r="B1" s="121" t="s">
        <v>87</v>
      </c>
      <c r="C1" s="121"/>
      <c r="D1" s="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9">
      <c r="B2" s="122"/>
      <c r="C2" s="122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K2" s="4" t="s">
        <v>13</v>
      </c>
    </row>
    <row r="3" spans="1:39">
      <c r="B3" s="123"/>
      <c r="C3" s="123" t="s">
        <v>1</v>
      </c>
      <c r="D3" s="2">
        <v>1</v>
      </c>
      <c r="E3" s="11"/>
      <c r="F3" s="11" t="s">
        <v>2</v>
      </c>
      <c r="G3" s="11"/>
      <c r="H3" s="11"/>
      <c r="I3" s="11" t="s">
        <v>3</v>
      </c>
      <c r="J3" s="124"/>
      <c r="K3" s="11"/>
      <c r="L3" s="11" t="s">
        <v>4</v>
      </c>
      <c r="M3" s="124"/>
      <c r="N3" s="11"/>
      <c r="O3" s="11" t="s">
        <v>5</v>
      </c>
      <c r="P3" s="124" t="s">
        <v>10</v>
      </c>
      <c r="Q3" s="124"/>
      <c r="R3" s="124" t="s">
        <v>14</v>
      </c>
      <c r="S3" s="124" t="s">
        <v>10</v>
      </c>
      <c r="T3" s="9" t="s">
        <v>2</v>
      </c>
      <c r="U3" s="10"/>
      <c r="V3" s="9" t="s">
        <v>3</v>
      </c>
      <c r="W3" s="10"/>
      <c r="X3" s="9" t="s">
        <v>4</v>
      </c>
      <c r="Y3" s="10"/>
      <c r="Z3" s="9" t="s">
        <v>5</v>
      </c>
      <c r="AA3" s="10"/>
      <c r="AB3" s="9" t="s">
        <v>14</v>
      </c>
      <c r="AC3" s="10"/>
      <c r="AD3" s="88" t="s">
        <v>6</v>
      </c>
      <c r="AE3" s="89" t="s">
        <v>7</v>
      </c>
      <c r="AF3" s="83" t="s">
        <v>8</v>
      </c>
      <c r="AG3" s="88" t="s">
        <v>15</v>
      </c>
      <c r="AH3" s="88" t="s">
        <v>16</v>
      </c>
      <c r="AI3" s="75"/>
    </row>
    <row r="4" spans="1:39" ht="17" customHeight="1">
      <c r="B4" s="14">
        <v>84928</v>
      </c>
      <c r="C4" s="15"/>
      <c r="D4" s="16" t="s">
        <v>48</v>
      </c>
      <c r="E4" s="17"/>
      <c r="F4" s="18"/>
      <c r="G4" s="18"/>
      <c r="H4" s="19">
        <f>IF(J5&lt;0,"L",IF(J5&gt;0,"W", ))</f>
        <v>0</v>
      </c>
      <c r="I4" s="20">
        <f>IF($I58&lt;$H58,$I58, -$H58)</f>
        <v>0</v>
      </c>
      <c r="J4" s="21">
        <f>IF($I59&lt;$H59,$I59, -$H59)</f>
        <v>0</v>
      </c>
      <c r="K4" s="19">
        <f>IF(M5&lt;0,"L",IF(M5&gt;0,"W", ))</f>
        <v>0</v>
      </c>
      <c r="L4" s="20">
        <f>IF($I46&lt;$H46,$I46, -$H46)</f>
        <v>0</v>
      </c>
      <c r="M4" s="21">
        <f>IF($I47&lt;$H47,$I47, -$H47)</f>
        <v>0</v>
      </c>
      <c r="N4" s="19" t="str">
        <f>IF(P5&lt;0,"L",IF(P5&gt;0,"W", ))</f>
        <v>W</v>
      </c>
      <c r="O4" s="20">
        <f>IF($I36&lt;$H36,$I36, -$H36)</f>
        <v>0</v>
      </c>
      <c r="P4" s="21">
        <f>IF($I37&lt;$H37,$I37, -$H37)</f>
        <v>0</v>
      </c>
      <c r="Q4" s="19" t="str">
        <f>IF(S5&lt;0,"L",IF(S5&gt;0,"W", ))</f>
        <v>W</v>
      </c>
      <c r="R4" s="20">
        <f>IF($I26&lt;$H26,$I26, -$H26)</f>
        <v>0</v>
      </c>
      <c r="S4" s="21">
        <f>IF($I27&lt;$H27,$I27, -$H27)</f>
        <v>0</v>
      </c>
      <c r="T4" s="23"/>
      <c r="U4" s="24"/>
      <c r="V4" s="25">
        <f>IF(H4="W",2, )</f>
        <v>0</v>
      </c>
      <c r="W4" s="26">
        <f>IF(J5&lt;0, 1, )</f>
        <v>0</v>
      </c>
      <c r="X4" s="25">
        <f>IF(K4="W",2, )</f>
        <v>0</v>
      </c>
      <c r="Y4" s="26">
        <f>IF(M5&lt;0, 1, )</f>
        <v>0</v>
      </c>
      <c r="Z4" s="25">
        <f>IF(N4="W",2, )</f>
        <v>2</v>
      </c>
      <c r="AA4" s="26">
        <f>IF(P5&lt;0, 1, )</f>
        <v>0</v>
      </c>
      <c r="AB4" s="25">
        <f>IF(Q4="W",2, )</f>
        <v>2</v>
      </c>
      <c r="AC4" s="26">
        <f>IF(S5&lt;0, 1, )</f>
        <v>0</v>
      </c>
      <c r="AD4" s="27">
        <f>SUM(T4:AC4)</f>
        <v>4</v>
      </c>
      <c r="AE4" s="47"/>
      <c r="AF4" s="45"/>
      <c r="AG4" s="26"/>
      <c r="AH4" s="26"/>
      <c r="AI4" s="76"/>
      <c r="AK4" s="4">
        <f>B4</f>
        <v>84928</v>
      </c>
      <c r="AM4" s="11" t="str">
        <f>D4</f>
        <v>AITTA</v>
      </c>
    </row>
    <row r="5" spans="1:39" ht="17" customHeight="1">
      <c r="A5" s="125" t="s">
        <v>2</v>
      </c>
      <c r="B5" s="31" t="s">
        <v>72</v>
      </c>
      <c r="C5" s="32"/>
      <c r="D5" s="33">
        <v>2065</v>
      </c>
      <c r="E5" s="34"/>
      <c r="F5" s="35"/>
      <c r="G5" s="35"/>
      <c r="H5" s="36">
        <f>IF($I60&lt;$H60,$I60, -$H60)</f>
        <v>0</v>
      </c>
      <c r="I5" s="37">
        <f>IF($I61&lt;$H61,$I61, -$H61)</f>
        <v>0</v>
      </c>
      <c r="J5" s="37">
        <f>IF($I62&lt;$H62,$I62, -$H62)</f>
        <v>0</v>
      </c>
      <c r="K5" s="36">
        <f>IF($I48&lt;$H48,$I48, -$H48)</f>
        <v>0</v>
      </c>
      <c r="L5" s="37">
        <f>IF($I49&lt;$H49,$I49, -$H49)</f>
        <v>0</v>
      </c>
      <c r="M5" s="37">
        <f>IF($I50&lt;$H50,$I50, -$H50)</f>
        <v>0</v>
      </c>
      <c r="N5" s="36">
        <f>IF($I38&lt;$H38,$I38, -$H38)</f>
        <v>3</v>
      </c>
      <c r="O5" s="37">
        <f>IF($I39&lt;$H39,$I39, -$H39)</f>
        <v>1</v>
      </c>
      <c r="P5" s="37">
        <f>IF($I40&lt;$H40,$I40, -$H40)</f>
        <v>1</v>
      </c>
      <c r="Q5" s="36">
        <f>IF($I28&lt;$H28,$I28, -$H28)</f>
        <v>9</v>
      </c>
      <c r="R5" s="37">
        <f>IF($I29&lt;$H29,$I29, -$H29)</f>
        <v>5</v>
      </c>
      <c r="S5" s="37">
        <f>IF($I30&lt;$H30,$I30, -$H30)</f>
        <v>5</v>
      </c>
      <c r="T5" s="39"/>
      <c r="U5" s="40"/>
      <c r="V5" s="41"/>
      <c r="W5" s="30"/>
      <c r="X5" s="41"/>
      <c r="Y5" s="30"/>
      <c r="Z5" s="41"/>
      <c r="AA5" s="30"/>
      <c r="AB5" s="41"/>
      <c r="AC5" s="30"/>
      <c r="AD5" s="42"/>
      <c r="AE5" s="51"/>
      <c r="AF5" s="30"/>
      <c r="AG5" s="62"/>
      <c r="AH5" s="62"/>
      <c r="AI5" s="76"/>
      <c r="AJ5" s="6">
        <v>1</v>
      </c>
      <c r="AK5" s="4" t="str">
        <f t="shared" ref="AK5:AK13" si="0">B5</f>
        <v xml:space="preserve">Lin, Emilie </v>
      </c>
      <c r="AM5" s="4">
        <f t="shared" ref="AM5:AM13" si="1">D5</f>
        <v>2065</v>
      </c>
    </row>
    <row r="6" spans="1:39" ht="17" customHeight="1">
      <c r="A6" s="126"/>
      <c r="B6" s="14">
        <v>90300</v>
      </c>
      <c r="C6" s="15"/>
      <c r="D6" s="16" t="s">
        <v>48</v>
      </c>
      <c r="E6" s="19">
        <f>IF(G7&lt;0,"L",IF(G7&gt;0,"W", ))</f>
        <v>0</v>
      </c>
      <c r="F6" s="20">
        <f>-I4</f>
        <v>0</v>
      </c>
      <c r="G6" s="46">
        <f>-J4</f>
        <v>0</v>
      </c>
      <c r="H6" s="17"/>
      <c r="I6" s="18"/>
      <c r="J6" s="18"/>
      <c r="K6" s="19" t="str">
        <f>IF(M7&lt;0,"L",IF(M7&gt;0,"W", ))</f>
        <v>W</v>
      </c>
      <c r="L6" s="20">
        <f>IF($I31&lt;$H31,$I31, -$H31)</f>
        <v>0</v>
      </c>
      <c r="M6" s="21">
        <f>IF($I32&lt;$H32,$I32, -$H32)</f>
        <v>0</v>
      </c>
      <c r="N6" s="19">
        <f>IF(P7&lt;0,"L",IF(P7&gt;0,"W", ))</f>
        <v>0</v>
      </c>
      <c r="O6" s="20">
        <f>IF($I53&lt;$H53,$I53, -$H53)</f>
        <v>0</v>
      </c>
      <c r="P6" s="21">
        <f>IF($I54&lt;$H54,$I54, -$H54)</f>
        <v>0</v>
      </c>
      <c r="Q6" s="19" t="str">
        <f>IF(S7&lt;0,"L",IF(S7&gt;0,"W", ))</f>
        <v>W</v>
      </c>
      <c r="R6" s="20">
        <f>IF($I16&lt;$H16,$I16, -$H16)</f>
        <v>0</v>
      </c>
      <c r="S6" s="21">
        <f>IF($I17&lt;$H17,$I17, -$H17)</f>
        <v>0</v>
      </c>
      <c r="T6" s="47">
        <f>IF(E6="W",2, )</f>
        <v>0</v>
      </c>
      <c r="U6" s="26">
        <f>IF(G7&lt;0, 1, )</f>
        <v>0</v>
      </c>
      <c r="V6" s="23"/>
      <c r="W6" s="24"/>
      <c r="X6" s="25">
        <f>IF(K6="W",2, )</f>
        <v>2</v>
      </c>
      <c r="Y6" s="26">
        <f>IF(M7&lt;0, 1, )</f>
        <v>0</v>
      </c>
      <c r="Z6" s="25">
        <f>IF(N6="W",2, )</f>
        <v>0</v>
      </c>
      <c r="AA6" s="26">
        <f>IF(P7&lt;0, 1, )</f>
        <v>0</v>
      </c>
      <c r="AB6" s="25">
        <f>IF(Q6="W",2, )</f>
        <v>2</v>
      </c>
      <c r="AC6" s="26">
        <f>IF(S7&lt;0, 1, )</f>
        <v>0</v>
      </c>
      <c r="AD6" s="27">
        <f>SUM(T6:AC6)</f>
        <v>4</v>
      </c>
      <c r="AE6" s="127"/>
      <c r="AF6" s="45"/>
      <c r="AG6" s="26"/>
      <c r="AH6" s="26"/>
      <c r="AI6" s="76"/>
      <c r="AJ6" s="6"/>
      <c r="AK6" s="4">
        <f t="shared" si="0"/>
        <v>90300</v>
      </c>
      <c r="AM6" s="11" t="str">
        <f t="shared" si="1"/>
        <v>AITTA</v>
      </c>
    </row>
    <row r="7" spans="1:39" ht="17" customHeight="1">
      <c r="A7" s="125" t="s">
        <v>3</v>
      </c>
      <c r="B7" s="31" t="s">
        <v>77</v>
      </c>
      <c r="C7" s="32"/>
      <c r="D7" s="33">
        <v>1598</v>
      </c>
      <c r="E7" s="49">
        <f>-H5</f>
        <v>0</v>
      </c>
      <c r="F7" s="50">
        <f>-I5</f>
        <v>0</v>
      </c>
      <c r="G7" s="26">
        <f>-J5</f>
        <v>0</v>
      </c>
      <c r="H7" s="34"/>
      <c r="I7" s="35"/>
      <c r="J7" s="35"/>
      <c r="K7" s="36">
        <f>IF($I33&lt;$H33,$I33, -$H33)</f>
        <v>7</v>
      </c>
      <c r="L7" s="37">
        <f>IF($I34&lt;$H34,$I34, -$H34)</f>
        <v>8</v>
      </c>
      <c r="M7" s="37">
        <f>IF($I35&lt;$H35,$I35, -$H35)</f>
        <v>8</v>
      </c>
      <c r="N7" s="36">
        <f>IF($I55&lt;$H55,$I55, -$H55)</f>
        <v>0</v>
      </c>
      <c r="O7" s="37">
        <f>IF($I56&lt;$H56,$I56, -$H56)</f>
        <v>0</v>
      </c>
      <c r="P7" s="37">
        <f>IF($I57&lt;$H57,$I57, -$H57)</f>
        <v>0</v>
      </c>
      <c r="Q7" s="36">
        <f>IF($I18&lt;$H18,$I18, -$H18)</f>
        <v>4</v>
      </c>
      <c r="R7" s="37">
        <f>IF($I19&lt;$H19,$I19, -$H19)</f>
        <v>8</v>
      </c>
      <c r="S7" s="37">
        <f>IF($I20&lt;$H20,$I20, -$H20)</f>
        <v>5</v>
      </c>
      <c r="T7" s="51"/>
      <c r="U7" s="30"/>
      <c r="V7" s="39"/>
      <c r="W7" s="40"/>
      <c r="X7" s="41"/>
      <c r="Y7" s="30"/>
      <c r="Z7" s="41"/>
      <c r="AA7" s="30"/>
      <c r="AB7" s="41"/>
      <c r="AC7" s="30"/>
      <c r="AD7" s="42"/>
      <c r="AE7" s="51"/>
      <c r="AF7" s="30"/>
      <c r="AG7" s="62"/>
      <c r="AH7" s="62"/>
      <c r="AI7" s="76"/>
      <c r="AJ7" s="6">
        <v>2</v>
      </c>
      <c r="AK7" s="4" t="str">
        <f t="shared" si="0"/>
        <v xml:space="preserve">Zhao, Kevin </v>
      </c>
      <c r="AM7" s="4">
        <f t="shared" si="1"/>
        <v>1598</v>
      </c>
    </row>
    <row r="8" spans="1:39" ht="17" customHeight="1">
      <c r="A8" s="126"/>
      <c r="B8" s="14">
        <v>90305</v>
      </c>
      <c r="C8" s="15"/>
      <c r="D8" s="16" t="s">
        <v>50</v>
      </c>
      <c r="E8" s="19">
        <f>IF(G9&lt;0,"L",IF(G9&gt;0,"W", ))</f>
        <v>0</v>
      </c>
      <c r="F8" s="20">
        <f>-L4</f>
        <v>0</v>
      </c>
      <c r="G8" s="46">
        <f>-M4</f>
        <v>0</v>
      </c>
      <c r="H8" s="19" t="str">
        <f>IF(J9&lt;0,"L",IF(J9&gt;0,"W", ))</f>
        <v>L</v>
      </c>
      <c r="I8" s="20">
        <f>-L6</f>
        <v>0</v>
      </c>
      <c r="J8" s="46">
        <f>-M6</f>
        <v>0</v>
      </c>
      <c r="K8" s="17"/>
      <c r="L8" s="18"/>
      <c r="M8" s="18"/>
      <c r="N8" s="19" t="str">
        <f>IF(P9&lt;0,"L",IF(P9&gt;0,"W", ))</f>
        <v>W</v>
      </c>
      <c r="O8" s="20">
        <f>IF($I21&lt;$H21,$I21, -$H21)</f>
        <v>0</v>
      </c>
      <c r="P8" s="21">
        <f>IF($I22&lt;$H22,$I22, -$H22)</f>
        <v>9</v>
      </c>
      <c r="Q8" s="19" t="str">
        <f>IF(S9&lt;0,"L",IF(S9&gt;0,"W", ))</f>
        <v>W</v>
      </c>
      <c r="R8" s="20">
        <f>IF($I41&lt;$H41,$I41, -$H41)</f>
        <v>-7</v>
      </c>
      <c r="S8" s="21">
        <f>IF($I42&lt;$H42,$I42, -$H42)</f>
        <v>9</v>
      </c>
      <c r="T8" s="47">
        <f>IF(E8="W",2, )</f>
        <v>0</v>
      </c>
      <c r="U8" s="26">
        <f>IF(G9&lt;0, 1, )</f>
        <v>0</v>
      </c>
      <c r="V8" s="25">
        <f>IF(H8="W",2, )</f>
        <v>0</v>
      </c>
      <c r="W8" s="26">
        <f>IF(J9&lt;0, 1, )</f>
        <v>1</v>
      </c>
      <c r="X8" s="23"/>
      <c r="Y8" s="24"/>
      <c r="Z8" s="25">
        <f>IF(N8="W",2, )</f>
        <v>2</v>
      </c>
      <c r="AA8" s="26">
        <f>IF(P9&lt;0, 1, )</f>
        <v>0</v>
      </c>
      <c r="AB8" s="25">
        <f>IF(Q8="W",2, )</f>
        <v>2</v>
      </c>
      <c r="AC8" s="26">
        <f>IF(S9&lt;0, 1, )</f>
        <v>0</v>
      </c>
      <c r="AD8" s="27">
        <f>SUM(T8:AC8)</f>
        <v>5</v>
      </c>
      <c r="AE8" s="127"/>
      <c r="AF8" s="45"/>
      <c r="AG8" s="26"/>
      <c r="AH8" s="26"/>
      <c r="AI8" s="76"/>
      <c r="AJ8" s="6"/>
      <c r="AK8" s="4">
        <f t="shared" si="0"/>
        <v>90305</v>
      </c>
      <c r="AM8" s="11" t="str">
        <f t="shared" si="1"/>
        <v>E.C. Sports</v>
      </c>
    </row>
    <row r="9" spans="1:39" ht="17" customHeight="1">
      <c r="A9" s="125" t="s">
        <v>4</v>
      </c>
      <c r="B9" s="31" t="s">
        <v>78</v>
      </c>
      <c r="C9" s="32"/>
      <c r="D9" s="33">
        <v>1592</v>
      </c>
      <c r="E9" s="49">
        <f>-K5</f>
        <v>0</v>
      </c>
      <c r="F9" s="50">
        <f>-L5</f>
        <v>0</v>
      </c>
      <c r="G9" s="26">
        <f>-M5</f>
        <v>0</v>
      </c>
      <c r="H9" s="49">
        <f>-K7</f>
        <v>-7</v>
      </c>
      <c r="I9" s="50">
        <f>-L7</f>
        <v>-8</v>
      </c>
      <c r="J9" s="26">
        <f>-M7</f>
        <v>-8</v>
      </c>
      <c r="K9" s="34"/>
      <c r="L9" s="35"/>
      <c r="M9" s="35"/>
      <c r="N9" s="36">
        <f>IF($I23&lt;$H23,$I23, -$H23)</f>
        <v>-13</v>
      </c>
      <c r="O9" s="37">
        <f>IF($I24&lt;$H24,$I24, -$H24)</f>
        <v>3</v>
      </c>
      <c r="P9" s="37">
        <f>IF($I25&lt;$H25,$I25, -$H25)</f>
        <v>9</v>
      </c>
      <c r="Q9" s="36">
        <f>IF($I43&lt;$H43,$I43, -$H43)</f>
        <v>8</v>
      </c>
      <c r="R9" s="37">
        <f>IF($I44&lt;$H44,$I44, -$H44)</f>
        <v>-5</v>
      </c>
      <c r="S9" s="37">
        <f>IF($I45&lt;$H45,$I45, -$H45)</f>
        <v>8</v>
      </c>
      <c r="T9" s="51"/>
      <c r="U9" s="30"/>
      <c r="V9" s="41"/>
      <c r="W9" s="30"/>
      <c r="X9" s="39"/>
      <c r="Y9" s="40"/>
      <c r="Z9" s="41"/>
      <c r="AA9" s="30"/>
      <c r="AB9" s="41"/>
      <c r="AC9" s="30"/>
      <c r="AD9" s="42"/>
      <c r="AE9" s="51"/>
      <c r="AF9" s="30"/>
      <c r="AG9" s="62"/>
      <c r="AH9" s="62"/>
      <c r="AI9" s="76"/>
      <c r="AJ9" s="6">
        <v>3</v>
      </c>
      <c r="AK9" s="4" t="str">
        <f t="shared" si="0"/>
        <v xml:space="preserve">Wang, Eric </v>
      </c>
      <c r="AM9" s="4">
        <f t="shared" si="1"/>
        <v>1592</v>
      </c>
    </row>
    <row r="10" spans="1:39" ht="17" customHeight="1">
      <c r="A10" s="126"/>
      <c r="B10" s="14">
        <v>9999992</v>
      </c>
      <c r="C10" s="15"/>
      <c r="D10" s="16" t="s">
        <v>60</v>
      </c>
      <c r="E10" s="19" t="str">
        <f>IF(G11&lt;0,"L",IF(G11&gt;0,"W", ))</f>
        <v>L</v>
      </c>
      <c r="F10" s="20">
        <f>-O4</f>
        <v>0</v>
      </c>
      <c r="G10" s="52">
        <f>-P4</f>
        <v>0</v>
      </c>
      <c r="H10" s="19">
        <f>IF(J11&lt;0,"L",IF(J11&gt;0,"W", ))</f>
        <v>0</v>
      </c>
      <c r="I10" s="20">
        <f>-O6</f>
        <v>0</v>
      </c>
      <c r="J10" s="46">
        <f>-P6</f>
        <v>0</v>
      </c>
      <c r="K10" s="19" t="str">
        <f>IF(M11&lt;0,"L",IF(M11&gt;0,"W", ))</f>
        <v>L</v>
      </c>
      <c r="L10" s="20">
        <f>-O8</f>
        <v>0</v>
      </c>
      <c r="M10" s="46">
        <f>-P8</f>
        <v>-9</v>
      </c>
      <c r="N10" s="17"/>
      <c r="O10" s="18"/>
      <c r="P10" s="53"/>
      <c r="Q10" s="19">
        <f>IF(S11&lt;0,"L",IF(S11&gt;0,"W", ))</f>
        <v>0</v>
      </c>
      <c r="R10" s="20">
        <f>IF($I63&lt;$H63,$I63, -$H63)</f>
        <v>0</v>
      </c>
      <c r="S10" s="21">
        <f>IF($I64&lt;$H64,$I64, -$H64)</f>
        <v>0</v>
      </c>
      <c r="T10" s="47">
        <f>IF(E10="W",2, )</f>
        <v>0</v>
      </c>
      <c r="U10" s="26">
        <f>IF(G11&lt;0, 1, )</f>
        <v>1</v>
      </c>
      <c r="V10" s="25">
        <f>IF(H10="W",2, )</f>
        <v>0</v>
      </c>
      <c r="W10" s="26">
        <f>IF(J11&lt;0, 1, )</f>
        <v>0</v>
      </c>
      <c r="X10" s="25">
        <f>IF(K10="W",2, )</f>
        <v>0</v>
      </c>
      <c r="Y10" s="26">
        <f>IF(M11&lt;0, 1, )</f>
        <v>1</v>
      </c>
      <c r="Z10" s="23"/>
      <c r="AA10" s="24"/>
      <c r="AB10" s="25">
        <f>IF(Q10="W",2, )</f>
        <v>0</v>
      </c>
      <c r="AC10" s="26">
        <f>IF(S11&lt;0, 1, )</f>
        <v>0</v>
      </c>
      <c r="AD10" s="27">
        <f>SUM(T10:AC10)</f>
        <v>2</v>
      </c>
      <c r="AE10" s="127"/>
      <c r="AF10" s="45"/>
      <c r="AG10" s="26"/>
      <c r="AH10" s="26"/>
      <c r="AI10" s="76"/>
      <c r="AJ10" s="6"/>
      <c r="AK10" s="4">
        <f t="shared" si="0"/>
        <v>9999992</v>
      </c>
      <c r="AM10" s="11" t="str">
        <f t="shared" si="1"/>
        <v>Archi's</v>
      </c>
    </row>
    <row r="11" spans="1:39" ht="17" customHeight="1">
      <c r="A11" s="125" t="s">
        <v>5</v>
      </c>
      <c r="B11" s="31" t="s">
        <v>83</v>
      </c>
      <c r="C11" s="32"/>
      <c r="D11" s="33">
        <v>685</v>
      </c>
      <c r="E11" s="58">
        <f>-N5</f>
        <v>-3</v>
      </c>
      <c r="F11" s="59">
        <f>-O5</f>
        <v>-1</v>
      </c>
      <c r="G11" s="60">
        <f>-P5</f>
        <v>-1</v>
      </c>
      <c r="H11" s="49">
        <f>-N7</f>
        <v>0</v>
      </c>
      <c r="I11" s="50">
        <f>-O7</f>
        <v>0</v>
      </c>
      <c r="J11" s="26">
        <f>-P7</f>
        <v>0</v>
      </c>
      <c r="K11" s="49">
        <f>-N9</f>
        <v>13</v>
      </c>
      <c r="L11" s="50">
        <f>-O9</f>
        <v>-3</v>
      </c>
      <c r="M11" s="26">
        <f>-P9</f>
        <v>-9</v>
      </c>
      <c r="N11" s="34"/>
      <c r="O11" s="35"/>
      <c r="P11" s="63"/>
      <c r="Q11" s="36">
        <f>IF($I65&lt;$H65,$I65, -$H65)</f>
        <v>0</v>
      </c>
      <c r="R11" s="37">
        <f>IF($I66&lt;$H66,$I66, -$H66)</f>
        <v>0</v>
      </c>
      <c r="S11" s="37">
        <f>IF($I67&lt;$H67,$I67, -$H67)</f>
        <v>0</v>
      </c>
      <c r="T11" s="51"/>
      <c r="U11" s="30"/>
      <c r="V11" s="41"/>
      <c r="W11" s="30"/>
      <c r="X11" s="41"/>
      <c r="Y11" s="30"/>
      <c r="Z11" s="39"/>
      <c r="AA11" s="40"/>
      <c r="AB11" s="41"/>
      <c r="AC11" s="30"/>
      <c r="AD11" s="42"/>
      <c r="AE11" s="51"/>
      <c r="AF11" s="30"/>
      <c r="AG11" s="62"/>
      <c r="AH11" s="62"/>
      <c r="AI11" s="76"/>
      <c r="AJ11" s="6">
        <v>4</v>
      </c>
      <c r="AK11" s="4" t="str">
        <f t="shared" si="0"/>
        <v>Pujari, Sarang *</v>
      </c>
      <c r="AM11" s="4">
        <f t="shared" si="1"/>
        <v>685</v>
      </c>
    </row>
    <row r="12" spans="1:39" ht="17" customHeight="1">
      <c r="A12" s="126"/>
      <c r="B12" s="14"/>
      <c r="C12" s="15"/>
      <c r="D12" s="16"/>
      <c r="E12" s="19" t="str">
        <f>IF(G13&lt;0,"L",IF(G13&gt;0,"W", ))</f>
        <v>L</v>
      </c>
      <c r="F12" s="20">
        <f>-R4</f>
        <v>0</v>
      </c>
      <c r="G12" s="46">
        <f>-S4</f>
        <v>0</v>
      </c>
      <c r="H12" s="19" t="str">
        <f>IF(J13&lt;0,"L",IF(J13&gt;0,"W", ))</f>
        <v>L</v>
      </c>
      <c r="I12" s="20">
        <f>-R6</f>
        <v>0</v>
      </c>
      <c r="J12" s="52">
        <f>-S6</f>
        <v>0</v>
      </c>
      <c r="K12" s="19" t="str">
        <f>IF(M13&lt;0,"L",IF(M13&gt;0,"W", ))</f>
        <v>L</v>
      </c>
      <c r="L12" s="20">
        <f>-R8</f>
        <v>7</v>
      </c>
      <c r="M12" s="46">
        <f>-S8</f>
        <v>-9</v>
      </c>
      <c r="N12" s="19">
        <f>IF(P13&lt;0,"L",IF(P13&gt;0,"W", ))</f>
        <v>0</v>
      </c>
      <c r="O12" s="20">
        <f>-R10</f>
        <v>0</v>
      </c>
      <c r="P12" s="46">
        <f>-S10</f>
        <v>0</v>
      </c>
      <c r="Q12" s="18"/>
      <c r="R12" s="18"/>
      <c r="S12" s="53"/>
      <c r="T12" s="47">
        <f>IF(E12="W",2, )</f>
        <v>0</v>
      </c>
      <c r="U12" s="26">
        <f>IF(G13&lt;0, 1, )</f>
        <v>1</v>
      </c>
      <c r="V12" s="25">
        <f>IF(H12="W",2, )</f>
        <v>0</v>
      </c>
      <c r="W12" s="26">
        <f>IF(J13&lt;0, 1, )</f>
        <v>1</v>
      </c>
      <c r="X12" s="25">
        <f>IF(K12="W",2, )</f>
        <v>0</v>
      </c>
      <c r="Y12" s="26">
        <f>IF(M13&lt;0, 1, )</f>
        <v>1</v>
      </c>
      <c r="Z12" s="25">
        <f>IF(N12="W",2, )</f>
        <v>0</v>
      </c>
      <c r="AA12" s="26">
        <f>IF(P13&lt;0, 1, )</f>
        <v>0</v>
      </c>
      <c r="AB12" s="23"/>
      <c r="AC12" s="24"/>
      <c r="AD12" s="27">
        <f>SUM(T12:AC12)</f>
        <v>3</v>
      </c>
      <c r="AE12" s="127"/>
      <c r="AF12" s="45"/>
      <c r="AG12" s="26"/>
      <c r="AH12" s="26"/>
      <c r="AI12" s="76"/>
      <c r="AJ12" s="6"/>
      <c r="AK12" s="4">
        <f t="shared" si="0"/>
        <v>0</v>
      </c>
      <c r="AM12" s="11">
        <f t="shared" si="1"/>
        <v>0</v>
      </c>
    </row>
    <row r="13" spans="1:39" ht="17" customHeight="1">
      <c r="A13" s="125" t="s">
        <v>14</v>
      </c>
      <c r="B13" s="55" t="s">
        <v>71</v>
      </c>
      <c r="C13" s="56"/>
      <c r="D13" s="57"/>
      <c r="E13" s="61">
        <f>-Q5</f>
        <v>-9</v>
      </c>
      <c r="F13" s="59">
        <f>-R5</f>
        <v>-5</v>
      </c>
      <c r="G13" s="62">
        <f>-S5</f>
        <v>-5</v>
      </c>
      <c r="H13" s="58">
        <f>-Q7</f>
        <v>-4</v>
      </c>
      <c r="I13" s="59">
        <f>-R7</f>
        <v>-8</v>
      </c>
      <c r="J13" s="60">
        <f>-S7</f>
        <v>-5</v>
      </c>
      <c r="K13" s="61">
        <f>-Q9</f>
        <v>-8</v>
      </c>
      <c r="L13" s="59">
        <f>-R9</f>
        <v>5</v>
      </c>
      <c r="M13" s="62">
        <f>-S9</f>
        <v>-8</v>
      </c>
      <c r="N13" s="61">
        <f>-Q11</f>
        <v>0</v>
      </c>
      <c r="O13" s="59">
        <f>-R11</f>
        <v>0</v>
      </c>
      <c r="P13" s="62">
        <f>-S11</f>
        <v>0</v>
      </c>
      <c r="Q13" s="35"/>
      <c r="R13" s="35"/>
      <c r="S13" s="63"/>
      <c r="T13" s="51"/>
      <c r="U13" s="30"/>
      <c r="V13" s="41"/>
      <c r="W13" s="30"/>
      <c r="X13" s="41"/>
      <c r="Y13" s="30"/>
      <c r="Z13" s="41"/>
      <c r="AA13" s="30"/>
      <c r="AB13" s="39"/>
      <c r="AC13" s="40"/>
      <c r="AD13" s="42"/>
      <c r="AE13" s="51"/>
      <c r="AF13" s="30"/>
      <c r="AG13" s="62"/>
      <c r="AH13" s="62"/>
      <c r="AI13" s="76"/>
      <c r="AJ13" s="6">
        <v>5</v>
      </c>
      <c r="AK13" s="4" t="str">
        <f t="shared" si="0"/>
        <v>Bye</v>
      </c>
      <c r="AM13" s="4">
        <f t="shared" si="1"/>
        <v>0</v>
      </c>
    </row>
    <row r="15" spans="1:39">
      <c r="B15" s="121" t="str">
        <f>B1</f>
        <v>Under 14 Singles</v>
      </c>
      <c r="C15" s="87">
        <f>B3</f>
        <v>0</v>
      </c>
      <c r="D15" s="87"/>
      <c r="E15" s="87"/>
      <c r="F15" s="87"/>
      <c r="G15" s="118"/>
      <c r="H15" s="128" t="s">
        <v>1</v>
      </c>
      <c r="I15" s="129">
        <f>D3</f>
        <v>1</v>
      </c>
      <c r="S15" s="67"/>
      <c r="T15" s="76"/>
      <c r="AH15" s="4"/>
    </row>
    <row r="16" spans="1:39" ht="18" customHeight="1">
      <c r="A16" s="68"/>
      <c r="B16" s="130">
        <v>1</v>
      </c>
      <c r="C16" s="131"/>
      <c r="D16" s="131"/>
      <c r="E16" s="131"/>
      <c r="F16" s="131"/>
      <c r="G16" s="113"/>
      <c r="H16" s="69" t="s">
        <v>17</v>
      </c>
      <c r="I16" s="70"/>
      <c r="J16" s="68"/>
      <c r="K16" s="132"/>
      <c r="L16" s="132"/>
      <c r="M16" s="132"/>
      <c r="N16" s="132"/>
      <c r="O16" s="132"/>
      <c r="P16" s="132"/>
      <c r="Q16" s="132"/>
      <c r="R16" s="132"/>
      <c r="S16" s="133"/>
      <c r="T16" s="76"/>
      <c r="AH16" s="4"/>
    </row>
    <row r="17" spans="1:39" ht="18" customHeight="1">
      <c r="A17" s="72"/>
      <c r="B17" s="78"/>
      <c r="C17" s="79"/>
      <c r="D17" s="79"/>
      <c r="E17" s="79"/>
      <c r="F17" s="79"/>
      <c r="G17" s="134"/>
      <c r="H17" s="73" t="s">
        <v>17</v>
      </c>
      <c r="I17" s="74"/>
      <c r="J17" s="72"/>
      <c r="K17" s="81"/>
      <c r="L17" s="81"/>
      <c r="M17" s="81"/>
      <c r="N17" s="81"/>
      <c r="O17" s="81"/>
      <c r="P17" s="81"/>
      <c r="Q17" s="81"/>
      <c r="R17" s="126"/>
      <c r="S17" s="133"/>
      <c r="T17" s="76"/>
      <c r="AH17" s="4"/>
    </row>
    <row r="18" spans="1:39" ht="18" customHeight="1">
      <c r="A18" s="72" t="s">
        <v>2</v>
      </c>
      <c r="B18" s="135" t="str">
        <f>B5</f>
        <v xml:space="preserve">Lin, Emilie </v>
      </c>
      <c r="C18" s="79"/>
      <c r="D18" s="79"/>
      <c r="E18" s="429">
        <f>D5</f>
        <v>2065</v>
      </c>
      <c r="F18" s="429"/>
      <c r="G18" s="137"/>
      <c r="H18" s="73">
        <v>11</v>
      </c>
      <c r="I18" s="74">
        <v>4</v>
      </c>
      <c r="J18" s="277" t="str">
        <f>B9</f>
        <v xml:space="preserve">Wang, Eric </v>
      </c>
      <c r="K18" s="81"/>
      <c r="L18" s="81"/>
      <c r="M18" s="81"/>
      <c r="N18" s="81"/>
      <c r="O18" s="81"/>
      <c r="P18" s="429">
        <f>D9</f>
        <v>1592</v>
      </c>
      <c r="Q18" s="429"/>
      <c r="R18" s="126"/>
      <c r="S18" s="138" t="s">
        <v>4</v>
      </c>
      <c r="T18" s="283"/>
      <c r="AH18" s="4"/>
    </row>
    <row r="19" spans="1:39" ht="18" customHeight="1">
      <c r="A19" s="72"/>
      <c r="B19" s="78"/>
      <c r="C19" s="79"/>
      <c r="D19" s="79"/>
      <c r="E19" s="79"/>
      <c r="F19" s="79"/>
      <c r="G19" s="137"/>
      <c r="H19" s="73">
        <v>11</v>
      </c>
      <c r="I19" s="74">
        <v>8</v>
      </c>
      <c r="J19" s="80"/>
      <c r="K19" s="81"/>
      <c r="L19" s="81"/>
      <c r="M19" s="81"/>
      <c r="N19" s="81"/>
      <c r="O19" s="81"/>
      <c r="P19" s="81"/>
      <c r="Q19" s="81"/>
      <c r="R19" s="140"/>
      <c r="S19" s="141"/>
      <c r="T19" s="283"/>
      <c r="AH19" s="4"/>
    </row>
    <row r="20" spans="1:39" ht="18" customHeight="1">
      <c r="A20" s="107"/>
      <c r="B20" s="142"/>
      <c r="C20" s="143"/>
      <c r="D20" s="143"/>
      <c r="E20" s="143"/>
      <c r="F20" s="143"/>
      <c r="G20" s="119"/>
      <c r="H20" s="84">
        <v>11</v>
      </c>
      <c r="I20" s="85">
        <v>5</v>
      </c>
      <c r="J20" s="144"/>
      <c r="K20" s="81"/>
      <c r="L20" s="81"/>
      <c r="M20" s="81"/>
      <c r="N20" s="81"/>
      <c r="O20" s="81"/>
      <c r="P20" s="81"/>
      <c r="Q20" s="81"/>
      <c r="R20" s="81"/>
      <c r="S20" s="145"/>
      <c r="T20" s="76"/>
      <c r="AH20" s="4"/>
    </row>
    <row r="21" spans="1:39" ht="18" customHeight="1">
      <c r="A21" s="68"/>
      <c r="B21" s="130">
        <v>2</v>
      </c>
      <c r="C21" s="131"/>
      <c r="D21" s="131"/>
      <c r="E21" s="131"/>
      <c r="F21" s="131"/>
      <c r="G21" s="113"/>
      <c r="H21" s="69" t="s">
        <v>17</v>
      </c>
      <c r="I21" s="70"/>
      <c r="J21" s="68"/>
      <c r="K21" s="132"/>
      <c r="L21" s="132"/>
      <c r="M21" s="132"/>
      <c r="N21" s="132"/>
      <c r="O21" s="132"/>
      <c r="P21" s="132"/>
      <c r="Q21" s="132"/>
      <c r="R21" s="132"/>
      <c r="S21" s="146"/>
      <c r="T21" s="76"/>
      <c r="AH21" s="4"/>
    </row>
    <row r="22" spans="1:39" ht="18" customHeight="1">
      <c r="A22" s="72"/>
      <c r="B22" s="78"/>
      <c r="C22" s="79"/>
      <c r="D22" s="79"/>
      <c r="E22" s="79"/>
      <c r="F22" s="79"/>
      <c r="G22" s="134"/>
      <c r="H22" s="73">
        <v>11</v>
      </c>
      <c r="I22" s="74">
        <v>9</v>
      </c>
      <c r="J22" s="72"/>
      <c r="K22" s="81"/>
      <c r="L22" s="81"/>
      <c r="M22" s="81"/>
      <c r="N22" s="81"/>
      <c r="O22" s="81"/>
      <c r="P22" s="81"/>
      <c r="Q22" s="81"/>
      <c r="R22" s="81"/>
      <c r="S22" s="147"/>
      <c r="T22" s="76"/>
      <c r="AH22" s="4"/>
    </row>
    <row r="23" spans="1:39" ht="18" customHeight="1">
      <c r="A23" s="72" t="s">
        <v>3</v>
      </c>
      <c r="B23" s="135" t="str">
        <f>B7</f>
        <v xml:space="preserve">Zhao, Kevin </v>
      </c>
      <c r="C23" s="79"/>
      <c r="D23" s="79"/>
      <c r="E23" s="429">
        <f>D7</f>
        <v>1598</v>
      </c>
      <c r="F23" s="429"/>
      <c r="G23" s="137"/>
      <c r="H23" s="73">
        <v>13</v>
      </c>
      <c r="I23" s="74">
        <v>15</v>
      </c>
      <c r="J23" s="277" t="str">
        <f>B11</f>
        <v>Pujari, Sarang *</v>
      </c>
      <c r="K23" s="81"/>
      <c r="L23" s="81"/>
      <c r="M23" s="81"/>
      <c r="N23" s="81"/>
      <c r="O23" s="81"/>
      <c r="P23" s="429">
        <f>D11</f>
        <v>685</v>
      </c>
      <c r="Q23" s="429"/>
      <c r="R23" s="140">
        <v>0</v>
      </c>
      <c r="S23" s="138" t="s">
        <v>5</v>
      </c>
      <c r="T23" s="283"/>
      <c r="AH23" s="4"/>
    </row>
    <row r="24" spans="1:39" ht="18" customHeight="1">
      <c r="A24" s="72"/>
      <c r="B24" s="78"/>
      <c r="C24" s="79"/>
      <c r="D24" s="79"/>
      <c r="E24" s="79"/>
      <c r="F24" s="79"/>
      <c r="G24" s="137"/>
      <c r="H24" s="73">
        <v>11</v>
      </c>
      <c r="I24" s="74">
        <v>3</v>
      </c>
      <c r="J24" s="80"/>
      <c r="K24" s="81"/>
      <c r="L24" s="81"/>
      <c r="M24" s="81"/>
      <c r="N24" s="81"/>
      <c r="O24" s="81"/>
      <c r="P24" s="81"/>
      <c r="Q24" s="81"/>
      <c r="R24" s="140"/>
      <c r="S24" s="141"/>
      <c r="T24" s="283"/>
      <c r="AH24" s="4"/>
    </row>
    <row r="25" spans="1:39" ht="18" customHeight="1">
      <c r="A25" s="107" t="s">
        <v>10</v>
      </c>
      <c r="B25" s="142"/>
      <c r="C25" s="143"/>
      <c r="D25" s="143"/>
      <c r="E25" s="143"/>
      <c r="F25" s="143"/>
      <c r="G25" s="119"/>
      <c r="H25" s="84">
        <v>11</v>
      </c>
      <c r="I25" s="85">
        <v>9</v>
      </c>
      <c r="J25" s="144"/>
      <c r="K25" s="81"/>
      <c r="L25" s="81"/>
      <c r="M25" s="81"/>
      <c r="N25" s="81"/>
      <c r="O25" s="81"/>
      <c r="P25" s="81"/>
      <c r="Q25" s="81"/>
      <c r="R25" s="81"/>
      <c r="S25" s="147"/>
      <c r="T25" s="76"/>
      <c r="AH25" s="4"/>
    </row>
    <row r="26" spans="1:39" ht="18" customHeight="1">
      <c r="A26" s="68"/>
      <c r="B26" s="130">
        <v>3</v>
      </c>
      <c r="C26" s="131"/>
      <c r="D26" s="131"/>
      <c r="E26" s="131"/>
      <c r="F26" s="131"/>
      <c r="G26" s="113"/>
      <c r="H26" s="69" t="s">
        <v>17</v>
      </c>
      <c r="I26" s="70"/>
      <c r="J26" s="68"/>
      <c r="K26" s="132"/>
      <c r="L26" s="132"/>
      <c r="M26" s="132"/>
      <c r="N26" s="132"/>
      <c r="O26" s="132"/>
      <c r="P26" s="132"/>
      <c r="Q26" s="132"/>
      <c r="R26" s="132"/>
      <c r="S26" s="146"/>
      <c r="T26" s="76"/>
      <c r="AH26" s="4"/>
    </row>
    <row r="27" spans="1:39" ht="18" customHeight="1">
      <c r="A27" s="72"/>
      <c r="B27" s="78"/>
      <c r="C27" s="79"/>
      <c r="D27" s="79"/>
      <c r="E27" s="79"/>
      <c r="F27" s="79"/>
      <c r="G27" s="134"/>
      <c r="H27" s="73" t="s">
        <v>17</v>
      </c>
      <c r="I27" s="74"/>
      <c r="J27" s="72"/>
      <c r="K27" s="81"/>
      <c r="L27" s="81"/>
      <c r="M27" s="81"/>
      <c r="N27" s="81"/>
      <c r="O27" s="81"/>
      <c r="P27" s="81"/>
      <c r="Q27" s="81"/>
      <c r="R27" s="126"/>
      <c r="S27" s="147"/>
      <c r="T27" s="76"/>
      <c r="AH27" s="4"/>
    </row>
    <row r="28" spans="1:39" ht="18" customHeight="1">
      <c r="A28" s="72" t="s">
        <v>2</v>
      </c>
      <c r="B28" s="135" t="str">
        <f>B5</f>
        <v xml:space="preserve">Lin, Emilie </v>
      </c>
      <c r="C28" s="79"/>
      <c r="D28" s="79"/>
      <c r="E28" s="429">
        <f>D5</f>
        <v>2065</v>
      </c>
      <c r="F28" s="429"/>
      <c r="G28" s="137"/>
      <c r="H28" s="73">
        <v>11</v>
      </c>
      <c r="I28" s="74">
        <v>9</v>
      </c>
      <c r="J28" s="277" t="str">
        <f>B7</f>
        <v xml:space="preserve">Zhao, Kevin </v>
      </c>
      <c r="K28" s="81"/>
      <c r="L28" s="81"/>
      <c r="M28" s="81"/>
      <c r="N28" s="81"/>
      <c r="O28" s="81"/>
      <c r="P28" s="429">
        <f>D7</f>
        <v>1598</v>
      </c>
      <c r="Q28" s="429"/>
      <c r="R28" s="126"/>
      <c r="S28" s="138" t="s">
        <v>3</v>
      </c>
      <c r="T28" s="283"/>
      <c r="AH28" s="4"/>
    </row>
    <row r="29" spans="1:39" ht="18" customHeight="1">
      <c r="A29" s="72"/>
      <c r="B29" s="78"/>
      <c r="C29" s="79"/>
      <c r="D29" s="79"/>
      <c r="E29" s="79"/>
      <c r="F29" s="79"/>
      <c r="G29" s="137"/>
      <c r="H29" s="73">
        <v>11</v>
      </c>
      <c r="I29" s="74">
        <v>5</v>
      </c>
      <c r="J29" s="78"/>
      <c r="K29" s="81"/>
      <c r="L29" s="81"/>
      <c r="M29" s="81"/>
      <c r="N29" s="81"/>
      <c r="O29" s="81"/>
      <c r="P29" s="81"/>
      <c r="Q29" s="81"/>
      <c r="R29" s="140"/>
      <c r="S29" s="141"/>
      <c r="T29" s="283"/>
      <c r="AH29" s="4"/>
      <c r="AJ29" s="87"/>
      <c r="AK29" s="87"/>
      <c r="AL29" s="87"/>
      <c r="AM29" s="87"/>
    </row>
    <row r="30" spans="1:39" ht="18" customHeight="1">
      <c r="A30" s="107" t="s">
        <v>10</v>
      </c>
      <c r="B30" s="142"/>
      <c r="C30" s="143"/>
      <c r="D30" s="143"/>
      <c r="E30" s="143"/>
      <c r="F30" s="143"/>
      <c r="G30" s="119"/>
      <c r="H30" s="84">
        <v>11</v>
      </c>
      <c r="I30" s="85">
        <v>5</v>
      </c>
      <c r="J30" s="144"/>
      <c r="K30" s="81"/>
      <c r="L30" s="81"/>
      <c r="M30" s="81"/>
      <c r="N30" s="81"/>
      <c r="O30" s="81"/>
      <c r="P30" s="81"/>
      <c r="Q30" s="81"/>
      <c r="R30" s="81"/>
      <c r="S30" s="147"/>
      <c r="T30" s="76"/>
      <c r="AH30" s="4"/>
      <c r="AJ30" s="87"/>
      <c r="AK30" s="87"/>
      <c r="AL30" s="87"/>
      <c r="AM30" s="87"/>
    </row>
    <row r="31" spans="1:39" ht="18" customHeight="1">
      <c r="A31" s="68"/>
      <c r="B31" s="130">
        <v>4</v>
      </c>
      <c r="C31" s="131"/>
      <c r="D31" s="131"/>
      <c r="E31" s="131"/>
      <c r="F31" s="131"/>
      <c r="G31" s="113"/>
      <c r="H31" s="69" t="s">
        <v>17</v>
      </c>
      <c r="I31" s="70"/>
      <c r="J31" s="68"/>
      <c r="K31" s="132"/>
      <c r="L31" s="132"/>
      <c r="M31" s="132"/>
      <c r="N31" s="132"/>
      <c r="O31" s="132"/>
      <c r="P31" s="132"/>
      <c r="Q31" s="132"/>
      <c r="R31" s="132"/>
      <c r="S31" s="146"/>
      <c r="T31" s="76"/>
      <c r="AH31" s="4"/>
      <c r="AJ31" s="87"/>
      <c r="AK31" s="87"/>
      <c r="AL31" s="87"/>
      <c r="AM31" s="87"/>
    </row>
    <row r="32" spans="1:39" ht="18" customHeight="1">
      <c r="A32" s="72"/>
      <c r="B32" s="78"/>
      <c r="C32" s="79"/>
      <c r="D32" s="79"/>
      <c r="E32" s="79"/>
      <c r="F32" s="79"/>
      <c r="G32" s="134"/>
      <c r="H32" s="73" t="s">
        <v>17</v>
      </c>
      <c r="I32" s="74"/>
      <c r="J32" s="72"/>
      <c r="K32" s="81"/>
      <c r="L32" s="81"/>
      <c r="M32" s="81"/>
      <c r="N32" s="81"/>
      <c r="O32" s="81"/>
      <c r="P32" s="81"/>
      <c r="Q32" s="81"/>
      <c r="R32" s="81"/>
      <c r="S32" s="147"/>
      <c r="T32" s="76"/>
      <c r="AH32" s="4"/>
      <c r="AJ32" s="87"/>
      <c r="AK32" s="87"/>
      <c r="AL32" s="87"/>
      <c r="AM32" s="87"/>
    </row>
    <row r="33" spans="1:39" ht="18" customHeight="1">
      <c r="A33" s="72" t="s">
        <v>4</v>
      </c>
      <c r="B33" s="135" t="str">
        <f>B9</f>
        <v xml:space="preserve">Wang, Eric </v>
      </c>
      <c r="C33" s="79"/>
      <c r="D33" s="79"/>
      <c r="E33" s="429">
        <f>D9</f>
        <v>1592</v>
      </c>
      <c r="F33" s="429"/>
      <c r="G33" s="137"/>
      <c r="H33" s="73">
        <v>11</v>
      </c>
      <c r="I33" s="74">
        <v>7</v>
      </c>
      <c r="J33" s="135" t="str">
        <f>B9</f>
        <v xml:space="preserve">Wang, Eric </v>
      </c>
      <c r="K33" s="81"/>
      <c r="L33" s="81"/>
      <c r="M33" s="81"/>
      <c r="N33" s="81"/>
      <c r="O33" s="81"/>
      <c r="P33" s="429">
        <f>D9</f>
        <v>1592</v>
      </c>
      <c r="Q33" s="429"/>
      <c r="R33" s="140">
        <v>0</v>
      </c>
      <c r="S33" s="138" t="s">
        <v>5</v>
      </c>
      <c r="T33" s="283"/>
      <c r="AH33" s="4"/>
      <c r="AJ33" s="87"/>
      <c r="AK33" s="87"/>
      <c r="AL33" s="87"/>
      <c r="AM33" s="87"/>
    </row>
    <row r="34" spans="1:39" ht="18" customHeight="1">
      <c r="A34" s="72"/>
      <c r="B34" s="78"/>
      <c r="C34" s="79"/>
      <c r="D34" s="79"/>
      <c r="E34" s="79"/>
      <c r="F34" s="79"/>
      <c r="G34" s="137"/>
      <c r="H34" s="73">
        <v>11</v>
      </c>
      <c r="I34" s="74">
        <v>8</v>
      </c>
      <c r="J34" s="80"/>
      <c r="K34" s="81"/>
      <c r="L34" s="81"/>
      <c r="M34" s="81"/>
      <c r="N34" s="81"/>
      <c r="O34" s="81"/>
      <c r="P34" s="81"/>
      <c r="Q34" s="81"/>
      <c r="R34" s="140"/>
      <c r="S34" s="141"/>
      <c r="T34" s="283"/>
      <c r="AH34" s="4"/>
      <c r="AJ34" s="87"/>
      <c r="AK34" s="87"/>
      <c r="AL34" s="87"/>
      <c r="AM34" s="87"/>
    </row>
    <row r="35" spans="1:39" ht="18" customHeight="1">
      <c r="A35" s="107" t="s">
        <v>10</v>
      </c>
      <c r="B35" s="142"/>
      <c r="C35" s="143"/>
      <c r="D35" s="143"/>
      <c r="E35" s="143"/>
      <c r="F35" s="143"/>
      <c r="G35" s="119"/>
      <c r="H35" s="84">
        <v>11</v>
      </c>
      <c r="I35" s="85">
        <v>8</v>
      </c>
      <c r="J35" s="144"/>
      <c r="K35" s="81"/>
      <c r="L35" s="81"/>
      <c r="M35" s="81"/>
      <c r="N35" s="81"/>
      <c r="O35" s="81"/>
      <c r="P35" s="81"/>
      <c r="Q35" s="81"/>
      <c r="R35" s="81"/>
      <c r="S35" s="147"/>
      <c r="T35" s="76"/>
      <c r="AH35" s="4"/>
      <c r="AJ35" s="87"/>
      <c r="AK35" s="87"/>
      <c r="AL35" s="87"/>
      <c r="AM35" s="87"/>
    </row>
    <row r="36" spans="1:39" ht="18" customHeight="1">
      <c r="A36" s="68"/>
      <c r="B36" s="130">
        <v>5</v>
      </c>
      <c r="C36" s="131"/>
      <c r="D36" s="131"/>
      <c r="E36" s="131"/>
      <c r="F36" s="131"/>
      <c r="G36" s="113"/>
      <c r="H36" s="69" t="s">
        <v>17</v>
      </c>
      <c r="I36" s="70"/>
      <c r="J36" s="68"/>
      <c r="K36" s="132"/>
      <c r="L36" s="132"/>
      <c r="M36" s="132"/>
      <c r="N36" s="132"/>
      <c r="O36" s="132"/>
      <c r="P36" s="132"/>
      <c r="Q36" s="132"/>
      <c r="R36" s="132"/>
      <c r="S36" s="146"/>
      <c r="T36" s="76"/>
      <c r="AH36" s="4"/>
      <c r="AJ36" s="87"/>
      <c r="AK36" s="87"/>
      <c r="AL36" s="87"/>
      <c r="AM36" s="87"/>
    </row>
    <row r="37" spans="1:39" ht="18" customHeight="1">
      <c r="A37" s="72"/>
      <c r="B37" s="78"/>
      <c r="C37" s="79"/>
      <c r="D37" s="79"/>
      <c r="E37" s="79"/>
      <c r="F37" s="79"/>
      <c r="G37" s="134"/>
      <c r="H37" s="73" t="s">
        <v>17</v>
      </c>
      <c r="I37" s="74"/>
      <c r="J37" s="72"/>
      <c r="K37" s="81"/>
      <c r="L37" s="81"/>
      <c r="M37" s="81"/>
      <c r="N37" s="81"/>
      <c r="O37" s="81"/>
      <c r="P37" s="81"/>
      <c r="Q37" s="81"/>
      <c r="R37" s="126"/>
      <c r="S37" s="147"/>
      <c r="T37" s="76"/>
      <c r="AH37" s="4"/>
      <c r="AJ37" s="87"/>
      <c r="AK37" s="87"/>
      <c r="AL37" s="87"/>
      <c r="AM37" s="87"/>
    </row>
    <row r="38" spans="1:39" ht="18" customHeight="1">
      <c r="A38" s="72" t="s">
        <v>2</v>
      </c>
      <c r="B38" s="135" t="str">
        <f>$B5</f>
        <v xml:space="preserve">Lin, Emilie </v>
      </c>
      <c r="C38" s="81"/>
      <c r="D38" s="81"/>
      <c r="E38" s="429">
        <f>D5</f>
        <v>2065</v>
      </c>
      <c r="F38" s="429"/>
      <c r="G38" s="137"/>
      <c r="H38" s="73">
        <v>11</v>
      </c>
      <c r="I38" s="74">
        <v>3</v>
      </c>
      <c r="J38" s="277" t="str">
        <f>B11</f>
        <v>Pujari, Sarang *</v>
      </c>
      <c r="K38" s="81"/>
      <c r="L38" s="81"/>
      <c r="M38" s="81"/>
      <c r="N38" s="81"/>
      <c r="O38" s="81"/>
      <c r="P38" s="429">
        <f>D11</f>
        <v>685</v>
      </c>
      <c r="Q38" s="429"/>
      <c r="R38" s="126"/>
      <c r="S38" s="138" t="s">
        <v>5</v>
      </c>
      <c r="T38" s="283"/>
      <c r="AH38" s="4"/>
      <c r="AJ38" s="87"/>
      <c r="AK38" s="87"/>
      <c r="AL38" s="87"/>
      <c r="AM38" s="87"/>
    </row>
    <row r="39" spans="1:39" ht="18" customHeight="1">
      <c r="A39" s="72"/>
      <c r="B39" s="78"/>
      <c r="C39" s="81"/>
      <c r="D39" s="81"/>
      <c r="E39" s="81"/>
      <c r="F39" s="81"/>
      <c r="G39" s="137"/>
      <c r="H39" s="73">
        <v>11</v>
      </c>
      <c r="I39" s="74">
        <v>1</v>
      </c>
      <c r="J39" s="78"/>
      <c r="K39" s="81"/>
      <c r="L39" s="81"/>
      <c r="M39" s="81"/>
      <c r="N39" s="81"/>
      <c r="O39" s="81"/>
      <c r="P39" s="81"/>
      <c r="Q39" s="81"/>
      <c r="R39" s="140"/>
      <c r="S39" s="141"/>
      <c r="T39" s="283"/>
      <c r="AH39" s="4"/>
      <c r="AJ39" s="87"/>
      <c r="AK39" s="87"/>
      <c r="AL39" s="87"/>
      <c r="AM39" s="87"/>
    </row>
    <row r="40" spans="1:39" ht="18" customHeight="1">
      <c r="A40" s="107" t="s">
        <v>10</v>
      </c>
      <c r="B40" s="142"/>
      <c r="C40" s="143"/>
      <c r="D40" s="143"/>
      <c r="E40" s="143"/>
      <c r="F40" s="143"/>
      <c r="G40" s="119"/>
      <c r="H40" s="84">
        <v>11</v>
      </c>
      <c r="I40" s="85">
        <v>1</v>
      </c>
      <c r="J40" s="144"/>
      <c r="K40" s="81"/>
      <c r="L40" s="81"/>
      <c r="M40" s="81"/>
      <c r="N40" s="81"/>
      <c r="O40" s="81"/>
      <c r="P40" s="81"/>
      <c r="Q40" s="81"/>
      <c r="R40" s="81"/>
      <c r="S40" s="147"/>
      <c r="T40" s="76"/>
      <c r="AH40" s="4"/>
      <c r="AJ40" s="87"/>
      <c r="AK40" s="87"/>
      <c r="AL40" s="87"/>
      <c r="AM40" s="87"/>
    </row>
    <row r="41" spans="1:39" ht="18" customHeight="1">
      <c r="A41" s="68"/>
      <c r="B41" s="130">
        <v>6</v>
      </c>
      <c r="C41" s="131"/>
      <c r="D41" s="131"/>
      <c r="E41" s="131"/>
      <c r="F41" s="131"/>
      <c r="G41" s="113"/>
      <c r="H41" s="69">
        <v>7</v>
      </c>
      <c r="I41" s="70">
        <v>11</v>
      </c>
      <c r="J41" s="68"/>
      <c r="K41" s="132"/>
      <c r="L41" s="132"/>
      <c r="M41" s="132"/>
      <c r="N41" s="132"/>
      <c r="O41" s="132"/>
      <c r="P41" s="132"/>
      <c r="Q41" s="132"/>
      <c r="R41" s="132"/>
      <c r="S41" s="146"/>
      <c r="T41" s="76"/>
      <c r="AH41" s="4"/>
      <c r="AJ41" s="87"/>
      <c r="AK41" s="87"/>
      <c r="AL41" s="87"/>
      <c r="AM41" s="87"/>
    </row>
    <row r="42" spans="1:39" ht="18" customHeight="1">
      <c r="A42" s="72"/>
      <c r="B42" s="78"/>
      <c r="C42" s="79"/>
      <c r="D42" s="79"/>
      <c r="E42" s="79"/>
      <c r="F42" s="79"/>
      <c r="G42" s="134"/>
      <c r="H42" s="73">
        <v>11</v>
      </c>
      <c r="I42" s="74">
        <v>9</v>
      </c>
      <c r="J42" s="72"/>
      <c r="K42" s="81"/>
      <c r="L42" s="81"/>
      <c r="M42" s="81"/>
      <c r="N42" s="81"/>
      <c r="O42" s="81"/>
      <c r="P42" s="81"/>
      <c r="Q42" s="81"/>
      <c r="R42" s="126"/>
      <c r="S42" s="147"/>
      <c r="T42" s="76"/>
      <c r="AH42" s="4"/>
      <c r="AJ42" s="87"/>
      <c r="AK42" s="87"/>
      <c r="AL42" s="87"/>
      <c r="AM42" s="87"/>
    </row>
    <row r="43" spans="1:39" ht="18" customHeight="1">
      <c r="A43" s="72" t="s">
        <v>3</v>
      </c>
      <c r="B43" s="135" t="str">
        <f>B7</f>
        <v xml:space="preserve">Zhao, Kevin </v>
      </c>
      <c r="C43" s="79"/>
      <c r="D43" s="79"/>
      <c r="E43" s="429">
        <f>D7</f>
        <v>1598</v>
      </c>
      <c r="F43" s="429"/>
      <c r="G43" s="137"/>
      <c r="H43" s="73">
        <v>11</v>
      </c>
      <c r="I43" s="74">
        <v>8</v>
      </c>
      <c r="J43" s="277" t="str">
        <f>B11</f>
        <v>Pujari, Sarang *</v>
      </c>
      <c r="K43" s="81"/>
      <c r="L43" s="81"/>
      <c r="M43" s="81"/>
      <c r="N43" s="81"/>
      <c r="O43" s="81"/>
      <c r="P43" s="429">
        <f>D11</f>
        <v>685</v>
      </c>
      <c r="Q43" s="429"/>
      <c r="R43" s="126"/>
      <c r="S43" s="138" t="s">
        <v>4</v>
      </c>
      <c r="T43" s="283"/>
      <c r="AH43" s="4"/>
      <c r="AJ43" s="87"/>
      <c r="AK43" s="87"/>
      <c r="AL43" s="87"/>
      <c r="AM43" s="87"/>
    </row>
    <row r="44" spans="1:39" ht="18" customHeight="1">
      <c r="A44" s="72"/>
      <c r="B44" s="78"/>
      <c r="C44" s="79"/>
      <c r="D44" s="79"/>
      <c r="E44" s="79"/>
      <c r="F44" s="79"/>
      <c r="G44" s="137"/>
      <c r="H44" s="73">
        <v>5</v>
      </c>
      <c r="I44" s="74">
        <v>11</v>
      </c>
      <c r="J44" s="80"/>
      <c r="K44" s="81"/>
      <c r="L44" s="81"/>
      <c r="M44" s="81"/>
      <c r="N44" s="81"/>
      <c r="O44" s="81"/>
      <c r="P44" s="81"/>
      <c r="Q44" s="81"/>
      <c r="R44" s="140"/>
      <c r="S44" s="141"/>
      <c r="T44" s="283"/>
      <c r="AH44" s="4"/>
      <c r="AJ44" s="87"/>
      <c r="AK44" s="87"/>
      <c r="AL44" s="87"/>
      <c r="AM44" s="87"/>
    </row>
    <row r="45" spans="1:39" ht="18" customHeight="1">
      <c r="A45" s="107" t="s">
        <v>10</v>
      </c>
      <c r="B45" s="142"/>
      <c r="C45" s="143"/>
      <c r="D45" s="143"/>
      <c r="E45" s="143"/>
      <c r="F45" s="143"/>
      <c r="G45" s="119"/>
      <c r="H45" s="84">
        <v>11</v>
      </c>
      <c r="I45" s="85">
        <v>8</v>
      </c>
      <c r="J45" s="144"/>
      <c r="K45" s="103"/>
      <c r="L45" s="103"/>
      <c r="M45" s="103"/>
      <c r="N45" s="103"/>
      <c r="O45" s="103"/>
      <c r="P45" s="103"/>
      <c r="Q45" s="103"/>
      <c r="R45" s="103"/>
      <c r="S45" s="145"/>
      <c r="T45" s="76"/>
      <c r="AH45" s="4"/>
      <c r="AJ45" s="87"/>
      <c r="AK45" s="87"/>
      <c r="AL45" s="87"/>
      <c r="AM45" s="87"/>
    </row>
    <row r="46" spans="1:39" ht="18" hidden="1" customHeight="1">
      <c r="A46" s="68"/>
      <c r="B46" s="130">
        <v>7</v>
      </c>
      <c r="C46" s="131"/>
      <c r="D46" s="131"/>
      <c r="E46" s="131"/>
      <c r="F46" s="131"/>
      <c r="G46" s="258"/>
      <c r="H46" s="278" t="s">
        <v>17</v>
      </c>
      <c r="I46" s="279"/>
      <c r="J46" s="68"/>
      <c r="K46" s="132"/>
      <c r="L46" s="132"/>
      <c r="M46" s="132"/>
      <c r="N46" s="132"/>
      <c r="O46" s="132"/>
      <c r="P46" s="132"/>
      <c r="Q46" s="132"/>
      <c r="R46" s="132"/>
      <c r="S46" s="146"/>
      <c r="T46" s="76"/>
      <c r="AH46" s="4"/>
      <c r="AJ46" s="87"/>
      <c r="AK46" s="87"/>
      <c r="AL46" s="87"/>
      <c r="AM46" s="87"/>
    </row>
    <row r="47" spans="1:39" ht="18" hidden="1" customHeight="1">
      <c r="A47" s="72"/>
      <c r="B47" s="78"/>
      <c r="C47" s="79"/>
      <c r="D47" s="79"/>
      <c r="E47" s="79"/>
      <c r="F47" s="79"/>
      <c r="G47" s="243"/>
      <c r="H47" s="280" t="s">
        <v>17</v>
      </c>
      <c r="I47" s="281"/>
      <c r="J47" s="72"/>
      <c r="K47" s="81"/>
      <c r="L47" s="81"/>
      <c r="M47" s="81"/>
      <c r="N47" s="81"/>
      <c r="O47" s="81"/>
      <c r="P47" s="81"/>
      <c r="Q47" s="81"/>
      <c r="R47" s="81"/>
      <c r="S47" s="147"/>
      <c r="T47" s="76"/>
      <c r="AH47" s="4"/>
      <c r="AJ47" s="87"/>
      <c r="AK47" s="87"/>
      <c r="AL47" s="87"/>
      <c r="AM47" s="87"/>
    </row>
    <row r="48" spans="1:39" ht="18" hidden="1" customHeight="1">
      <c r="A48" s="72" t="s">
        <v>2</v>
      </c>
      <c r="B48" s="135" t="str">
        <f>$B5</f>
        <v xml:space="preserve">Lin, Emilie </v>
      </c>
      <c r="C48" s="79"/>
      <c r="D48" s="79"/>
      <c r="E48" s="429">
        <f>D5</f>
        <v>2065</v>
      </c>
      <c r="F48" s="429"/>
      <c r="G48" s="282"/>
      <c r="H48" s="280" t="s">
        <v>17</v>
      </c>
      <c r="I48" s="281"/>
      <c r="J48" s="135" t="str">
        <f>B7</f>
        <v xml:space="preserve">Zhao, Kevin </v>
      </c>
      <c r="K48" s="81"/>
      <c r="L48" s="81"/>
      <c r="M48" s="81"/>
      <c r="N48" s="81"/>
      <c r="O48" s="81"/>
      <c r="P48" s="429">
        <f>D7</f>
        <v>1598</v>
      </c>
      <c r="Q48" s="429"/>
      <c r="R48" s="136">
        <v>0</v>
      </c>
      <c r="S48" s="138" t="s">
        <v>3</v>
      </c>
      <c r="T48" s="283"/>
      <c r="AH48" s="4"/>
      <c r="AJ48" s="87"/>
      <c r="AK48" s="87"/>
      <c r="AL48" s="87"/>
      <c r="AM48" s="87"/>
    </row>
    <row r="49" spans="1:39" ht="18" hidden="1" customHeight="1">
      <c r="A49" s="72"/>
      <c r="B49" s="78"/>
      <c r="C49" s="79"/>
      <c r="D49" s="79"/>
      <c r="E49" s="79"/>
      <c r="F49" s="79"/>
      <c r="G49" s="282"/>
      <c r="H49" s="280" t="s">
        <v>17</v>
      </c>
      <c r="I49" s="281"/>
      <c r="J49" s="78"/>
      <c r="K49" s="81"/>
      <c r="L49" s="81"/>
      <c r="M49" s="81"/>
      <c r="N49" s="81"/>
      <c r="O49" s="81"/>
      <c r="P49" s="81"/>
      <c r="Q49" s="81"/>
      <c r="R49" s="136"/>
      <c r="S49" s="138"/>
      <c r="T49" s="283"/>
      <c r="AH49" s="4"/>
      <c r="AJ49" s="87"/>
      <c r="AK49" s="87"/>
      <c r="AL49" s="87"/>
      <c r="AM49" s="87"/>
    </row>
    <row r="50" spans="1:39" ht="18" hidden="1" customHeight="1">
      <c r="A50" s="107" t="s">
        <v>10</v>
      </c>
      <c r="B50" s="142"/>
      <c r="C50" s="143"/>
      <c r="D50" s="143"/>
      <c r="E50" s="143"/>
      <c r="F50" s="143"/>
      <c r="G50" s="109"/>
      <c r="H50" s="284" t="s">
        <v>17</v>
      </c>
      <c r="I50" s="285"/>
      <c r="J50" s="144"/>
      <c r="K50" s="103"/>
      <c r="L50" s="103"/>
      <c r="M50" s="103"/>
      <c r="N50" s="103"/>
      <c r="O50" s="103"/>
      <c r="P50" s="103"/>
      <c r="Q50" s="103"/>
      <c r="R50" s="103"/>
      <c r="S50" s="145"/>
      <c r="T50" s="76"/>
      <c r="AH50" s="4"/>
      <c r="AJ50" s="87"/>
      <c r="AK50" s="87"/>
      <c r="AL50" s="87"/>
      <c r="AM50" s="87"/>
    </row>
    <row r="51" spans="1:39" ht="18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H51" s="4"/>
      <c r="AJ51" s="87"/>
      <c r="AK51" s="87"/>
      <c r="AL51" s="87"/>
      <c r="AM51" s="87"/>
    </row>
    <row r="52" spans="1:39" ht="18" customHeight="1">
      <c r="A52" s="108"/>
      <c r="B52" s="148" t="str">
        <f>B15</f>
        <v>Under 14 Singles</v>
      </c>
      <c r="C52" s="148"/>
      <c r="D52" s="148"/>
      <c r="E52" s="148"/>
      <c r="F52" s="148"/>
      <c r="G52" s="148"/>
      <c r="H52" s="149" t="str">
        <f>H15</f>
        <v>Group</v>
      </c>
      <c r="I52" s="148">
        <f>D3</f>
        <v>1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H52" s="4"/>
      <c r="AJ52" s="87"/>
      <c r="AK52" s="87"/>
      <c r="AL52" s="87"/>
      <c r="AM52" s="87"/>
    </row>
    <row r="53" spans="1:39" ht="18" customHeight="1">
      <c r="A53" s="68"/>
      <c r="B53" s="130">
        <v>8</v>
      </c>
      <c r="C53" s="131"/>
      <c r="D53" s="131"/>
      <c r="E53" s="131"/>
      <c r="F53" s="131"/>
      <c r="G53" s="258"/>
      <c r="H53" s="278" t="s">
        <v>17</v>
      </c>
      <c r="I53" s="279"/>
      <c r="J53" s="68"/>
      <c r="K53" s="132"/>
      <c r="L53" s="132"/>
      <c r="M53" s="132"/>
      <c r="N53" s="132"/>
      <c r="O53" s="132"/>
      <c r="P53" s="132"/>
      <c r="Q53" s="132"/>
      <c r="R53" s="132"/>
      <c r="S53" s="146"/>
      <c r="T53" s="76"/>
      <c r="AH53" s="4"/>
      <c r="AJ53" s="87"/>
      <c r="AK53" s="87"/>
      <c r="AL53" s="87"/>
      <c r="AM53" s="87"/>
    </row>
    <row r="54" spans="1:39" ht="18" customHeight="1">
      <c r="A54" s="72"/>
      <c r="B54" s="78"/>
      <c r="C54" s="79"/>
      <c r="D54" s="79"/>
      <c r="E54" s="79"/>
      <c r="F54" s="79"/>
      <c r="G54" s="243"/>
      <c r="H54" s="280" t="s">
        <v>17</v>
      </c>
      <c r="I54" s="281"/>
      <c r="J54" s="72"/>
      <c r="K54" s="81"/>
      <c r="L54" s="81"/>
      <c r="M54" s="81"/>
      <c r="N54" s="81"/>
      <c r="O54" s="81"/>
      <c r="P54" s="81"/>
      <c r="Q54" s="81"/>
      <c r="R54" s="81"/>
      <c r="S54" s="147"/>
      <c r="T54" s="76"/>
      <c r="AH54" s="4"/>
      <c r="AJ54" s="87"/>
      <c r="AK54" s="87"/>
      <c r="AL54" s="87"/>
      <c r="AM54" s="87"/>
    </row>
    <row r="55" spans="1:39" ht="18" customHeight="1">
      <c r="A55" s="72" t="s">
        <v>5</v>
      </c>
      <c r="B55" s="135" t="str">
        <f>B11</f>
        <v>Pujari, Sarang *</v>
      </c>
      <c r="C55" s="81"/>
      <c r="D55" s="81"/>
      <c r="E55" s="429">
        <f>D11</f>
        <v>685</v>
      </c>
      <c r="F55" s="429"/>
      <c r="G55" s="282"/>
      <c r="H55" s="280" t="s">
        <v>17</v>
      </c>
      <c r="I55" s="281"/>
      <c r="J55" s="277" t="str">
        <f>B13</f>
        <v>Bye</v>
      </c>
      <c r="K55" s="81"/>
      <c r="L55" s="81"/>
      <c r="M55" s="81"/>
      <c r="N55" s="81"/>
      <c r="O55" s="81"/>
      <c r="P55" s="429">
        <f>D13</f>
        <v>0</v>
      </c>
      <c r="Q55" s="429"/>
      <c r="R55" s="136"/>
      <c r="S55" s="138" t="s">
        <v>14</v>
      </c>
      <c r="T55" s="283"/>
      <c r="AH55" s="4"/>
      <c r="AJ55" s="87"/>
      <c r="AK55" s="87"/>
      <c r="AL55" s="87"/>
      <c r="AM55" s="87"/>
    </row>
    <row r="56" spans="1:39" ht="18" customHeight="1">
      <c r="A56" s="72"/>
      <c r="B56" s="80"/>
      <c r="C56" s="81"/>
      <c r="D56" s="81"/>
      <c r="E56" s="81"/>
      <c r="F56" s="81"/>
      <c r="G56" s="282"/>
      <c r="H56" s="280" t="s">
        <v>17</v>
      </c>
      <c r="I56" s="281"/>
      <c r="J56" s="78"/>
      <c r="K56" s="81"/>
      <c r="L56" s="81"/>
      <c r="M56" s="81"/>
      <c r="N56" s="81"/>
      <c r="O56" s="81"/>
      <c r="P56" s="81"/>
      <c r="Q56" s="81"/>
      <c r="R56" s="136"/>
      <c r="S56" s="138"/>
      <c r="T56" s="283"/>
      <c r="AH56" s="4"/>
      <c r="AJ56" s="87"/>
      <c r="AK56" s="87"/>
      <c r="AL56" s="87"/>
      <c r="AM56" s="87"/>
    </row>
    <row r="57" spans="1:39" ht="18" customHeight="1">
      <c r="A57" s="86" t="s">
        <v>10</v>
      </c>
      <c r="B57" s="142"/>
      <c r="C57" s="143"/>
      <c r="D57" s="143"/>
      <c r="E57" s="143"/>
      <c r="F57" s="143"/>
      <c r="G57" s="109"/>
      <c r="H57" s="284" t="s">
        <v>17</v>
      </c>
      <c r="I57" s="285"/>
      <c r="J57" s="144"/>
      <c r="K57" s="103"/>
      <c r="L57" s="103"/>
      <c r="M57" s="103"/>
      <c r="N57" s="103"/>
      <c r="O57" s="103"/>
      <c r="P57" s="103"/>
      <c r="Q57" s="103"/>
      <c r="R57" s="103"/>
      <c r="S57" s="145"/>
      <c r="T57" s="76"/>
      <c r="AH57" s="4"/>
      <c r="AJ57" s="87"/>
      <c r="AK57" s="87"/>
      <c r="AL57" s="87"/>
      <c r="AM57" s="87"/>
    </row>
    <row r="58" spans="1:39" ht="18" customHeight="1">
      <c r="A58" s="72"/>
      <c r="B58" s="130">
        <v>9</v>
      </c>
      <c r="C58" s="131"/>
      <c r="D58" s="131"/>
      <c r="E58" s="131"/>
      <c r="F58" s="131"/>
      <c r="G58" s="258"/>
      <c r="H58" s="278" t="s">
        <v>17</v>
      </c>
      <c r="I58" s="279"/>
      <c r="J58" s="68"/>
      <c r="K58" s="132"/>
      <c r="L58" s="132"/>
      <c r="M58" s="132"/>
      <c r="N58" s="132"/>
      <c r="O58" s="132"/>
      <c r="P58" s="132"/>
      <c r="Q58" s="132"/>
      <c r="R58" s="150"/>
      <c r="S58" s="146"/>
      <c r="T58" s="76"/>
      <c r="AH58" s="4"/>
      <c r="AJ58" s="87"/>
      <c r="AK58" s="87"/>
      <c r="AL58" s="87"/>
      <c r="AM58" s="87"/>
    </row>
    <row r="59" spans="1:39" ht="18" customHeight="1">
      <c r="A59" s="72"/>
      <c r="B59" s="78"/>
      <c r="C59" s="79"/>
      <c r="D59" s="79"/>
      <c r="E59" s="79"/>
      <c r="F59" s="79"/>
      <c r="G59" s="243"/>
      <c r="H59" s="280" t="s">
        <v>17</v>
      </c>
      <c r="I59" s="281"/>
      <c r="J59" s="72"/>
      <c r="K59" s="81"/>
      <c r="L59" s="81"/>
      <c r="M59" s="81"/>
      <c r="N59" s="81"/>
      <c r="O59" s="81"/>
      <c r="P59" s="81"/>
      <c r="Q59" s="81"/>
      <c r="R59" s="126"/>
      <c r="S59" s="147"/>
      <c r="T59" s="76"/>
      <c r="AH59" s="4"/>
      <c r="AJ59" s="87"/>
      <c r="AK59" s="87"/>
      <c r="AL59" s="87"/>
      <c r="AM59" s="87"/>
    </row>
    <row r="60" spans="1:39" ht="18" customHeight="1">
      <c r="A60" s="72" t="s">
        <v>2</v>
      </c>
      <c r="B60" s="135" t="str">
        <f>$B5</f>
        <v xml:space="preserve">Lin, Emilie </v>
      </c>
      <c r="C60" s="81"/>
      <c r="D60" s="81"/>
      <c r="E60" s="429">
        <f>D5</f>
        <v>2065</v>
      </c>
      <c r="F60" s="429"/>
      <c r="G60" s="282"/>
      <c r="H60" s="280" t="s">
        <v>17</v>
      </c>
      <c r="I60" s="281"/>
      <c r="J60" s="135" t="str">
        <f>B13</f>
        <v>Bye</v>
      </c>
      <c r="K60" s="81"/>
      <c r="L60" s="81"/>
      <c r="M60" s="81"/>
      <c r="N60" s="81"/>
      <c r="O60" s="81"/>
      <c r="P60" s="429">
        <f>D13</f>
        <v>0</v>
      </c>
      <c r="Q60" s="429"/>
      <c r="R60" s="282">
        <v>0</v>
      </c>
      <c r="S60" s="138" t="s">
        <v>14</v>
      </c>
      <c r="T60" s="283"/>
      <c r="AH60" s="4"/>
      <c r="AJ60" s="87"/>
      <c r="AK60" s="87"/>
      <c r="AL60" s="87"/>
      <c r="AM60" s="87"/>
    </row>
    <row r="61" spans="1:39" ht="18" customHeight="1">
      <c r="A61" s="72"/>
      <c r="B61" s="80"/>
      <c r="C61" s="81"/>
      <c r="D61" s="81"/>
      <c r="E61" s="81"/>
      <c r="F61" s="81"/>
      <c r="G61" s="282"/>
      <c r="H61" s="280" t="s">
        <v>17</v>
      </c>
      <c r="I61" s="281"/>
      <c r="J61" s="78"/>
      <c r="K61" s="81"/>
      <c r="L61" s="81"/>
      <c r="M61" s="81"/>
      <c r="N61" s="81"/>
      <c r="O61" s="81"/>
      <c r="P61" s="81"/>
      <c r="Q61" s="81"/>
      <c r="R61" s="282"/>
      <c r="S61" s="138"/>
      <c r="T61" s="283"/>
      <c r="AH61" s="4"/>
      <c r="AJ61" s="87"/>
      <c r="AK61" s="87"/>
      <c r="AL61" s="87"/>
      <c r="AM61" s="87"/>
    </row>
    <row r="62" spans="1:39" ht="18" customHeight="1">
      <c r="A62" s="107" t="s">
        <v>10</v>
      </c>
      <c r="B62" s="142"/>
      <c r="C62" s="143"/>
      <c r="D62" s="143"/>
      <c r="E62" s="143"/>
      <c r="F62" s="143"/>
      <c r="G62" s="109"/>
      <c r="H62" s="284" t="s">
        <v>17</v>
      </c>
      <c r="I62" s="285"/>
      <c r="J62" s="144"/>
      <c r="K62" s="103"/>
      <c r="L62" s="103"/>
      <c r="M62" s="103"/>
      <c r="N62" s="103"/>
      <c r="O62" s="103"/>
      <c r="P62" s="103"/>
      <c r="Q62" s="103"/>
      <c r="R62" s="125"/>
      <c r="S62" s="145"/>
      <c r="T62" s="76"/>
      <c r="AH62" s="4"/>
      <c r="AJ62" s="87"/>
      <c r="AK62" s="87"/>
      <c r="AL62" s="87"/>
      <c r="AM62" s="87"/>
    </row>
    <row r="63" spans="1:39" ht="18" customHeight="1">
      <c r="A63" s="68"/>
      <c r="B63" s="130">
        <v>10</v>
      </c>
      <c r="C63" s="131"/>
      <c r="D63" s="131"/>
      <c r="E63" s="131"/>
      <c r="F63" s="131"/>
      <c r="G63" s="258"/>
      <c r="H63" s="278" t="s">
        <v>17</v>
      </c>
      <c r="I63" s="279"/>
      <c r="J63" s="68"/>
      <c r="K63" s="132"/>
      <c r="L63" s="132"/>
      <c r="M63" s="132"/>
      <c r="N63" s="132"/>
      <c r="O63" s="132"/>
      <c r="P63" s="132"/>
      <c r="Q63" s="132"/>
      <c r="R63" s="150"/>
      <c r="S63" s="146"/>
      <c r="T63" s="76"/>
      <c r="AH63" s="4"/>
      <c r="AJ63" s="87"/>
      <c r="AK63" s="87"/>
      <c r="AL63" s="87"/>
      <c r="AM63" s="87"/>
    </row>
    <row r="64" spans="1:39" ht="18" customHeight="1">
      <c r="A64" s="72"/>
      <c r="B64" s="78"/>
      <c r="C64" s="79"/>
      <c r="D64" s="79"/>
      <c r="E64" s="79"/>
      <c r="F64" s="79"/>
      <c r="G64" s="243"/>
      <c r="H64" s="280" t="s">
        <v>17</v>
      </c>
      <c r="I64" s="281"/>
      <c r="J64" s="72"/>
      <c r="K64" s="81"/>
      <c r="L64" s="81"/>
      <c r="M64" s="81"/>
      <c r="N64" s="81"/>
      <c r="O64" s="81"/>
      <c r="P64" s="81"/>
      <c r="Q64" s="81"/>
      <c r="R64" s="126"/>
      <c r="S64" s="147"/>
      <c r="T64" s="76"/>
      <c r="AH64" s="4"/>
      <c r="AJ64" s="87"/>
      <c r="AK64" s="87"/>
      <c r="AL64" s="87"/>
      <c r="AM64" s="87"/>
    </row>
    <row r="65" spans="1:39" ht="18" customHeight="1">
      <c r="A65" s="72" t="s">
        <v>3</v>
      </c>
      <c r="B65" s="277" t="str">
        <f>B7</f>
        <v xml:space="preserve">Zhao, Kevin </v>
      </c>
      <c r="C65" s="79"/>
      <c r="D65" s="79"/>
      <c r="E65" s="429">
        <f>D7</f>
        <v>1598</v>
      </c>
      <c r="F65" s="429"/>
      <c r="G65" s="282"/>
      <c r="H65" s="280" t="s">
        <v>17</v>
      </c>
      <c r="I65" s="281"/>
      <c r="J65" s="277" t="str">
        <f>B9</f>
        <v xml:space="preserve">Wang, Eric </v>
      </c>
      <c r="K65" s="81"/>
      <c r="L65" s="81"/>
      <c r="M65" s="81"/>
      <c r="N65" s="81"/>
      <c r="O65" s="81"/>
      <c r="P65" s="429">
        <f>D9</f>
        <v>1592</v>
      </c>
      <c r="Q65" s="429"/>
      <c r="R65" s="126"/>
      <c r="S65" s="138" t="s">
        <v>4</v>
      </c>
      <c r="T65" s="283"/>
      <c r="AH65" s="4"/>
      <c r="AJ65" s="87"/>
      <c r="AK65" s="87"/>
      <c r="AL65" s="87"/>
      <c r="AM65" s="87"/>
    </row>
    <row r="66" spans="1:39" ht="18" customHeight="1">
      <c r="A66" s="72"/>
      <c r="B66" s="78"/>
      <c r="C66" s="79"/>
      <c r="D66" s="79"/>
      <c r="E66" s="79"/>
      <c r="F66" s="79"/>
      <c r="G66" s="282"/>
      <c r="H66" s="280" t="s">
        <v>17</v>
      </c>
      <c r="I66" s="281"/>
      <c r="J66" s="80"/>
      <c r="K66" s="81"/>
      <c r="L66" s="81"/>
      <c r="M66" s="81"/>
      <c r="N66" s="81"/>
      <c r="O66" s="81"/>
      <c r="P66" s="81"/>
      <c r="Q66" s="81"/>
      <c r="R66" s="282"/>
      <c r="S66" s="286"/>
      <c r="T66" s="283"/>
      <c r="AH66" s="4"/>
      <c r="AJ66" s="87"/>
      <c r="AK66" s="87"/>
      <c r="AL66" s="87"/>
      <c r="AM66" s="87"/>
    </row>
    <row r="67" spans="1:39" ht="18" customHeight="1">
      <c r="A67" s="107" t="s">
        <v>10</v>
      </c>
      <c r="B67" s="142"/>
      <c r="C67" s="143"/>
      <c r="D67" s="143"/>
      <c r="E67" s="143"/>
      <c r="F67" s="143"/>
      <c r="G67" s="109"/>
      <c r="H67" s="284" t="s">
        <v>17</v>
      </c>
      <c r="I67" s="285"/>
      <c r="J67" s="144"/>
      <c r="K67" s="103"/>
      <c r="L67" s="103"/>
      <c r="M67" s="103"/>
      <c r="N67" s="103"/>
      <c r="O67" s="103"/>
      <c r="P67" s="103"/>
      <c r="Q67" s="103"/>
      <c r="R67" s="125"/>
      <c r="S67" s="152"/>
      <c r="T67" s="76"/>
      <c r="AH67" s="4"/>
      <c r="AJ67" s="87"/>
      <c r="AK67" s="87"/>
      <c r="AL67" s="87"/>
      <c r="AM67" s="87"/>
    </row>
    <row r="68" spans="1:39">
      <c r="AJ68" s="87"/>
      <c r="AK68" s="87"/>
      <c r="AL68" s="87"/>
      <c r="AM68" s="87"/>
    </row>
    <row r="69" spans="1:39" ht="23" customHeight="1">
      <c r="B69" s="121" t="str">
        <f>B1</f>
        <v>Under 14 Singles</v>
      </c>
      <c r="C69" s="121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9">
      <c r="B70" s="122"/>
      <c r="C70" s="122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K70" s="4" t="s">
        <v>13</v>
      </c>
    </row>
    <row r="71" spans="1:39">
      <c r="B71" s="123"/>
      <c r="C71" s="123" t="s">
        <v>1</v>
      </c>
      <c r="D71" s="2">
        <v>2</v>
      </c>
      <c r="E71" s="11"/>
      <c r="F71" s="11" t="s">
        <v>2</v>
      </c>
      <c r="G71" s="11"/>
      <c r="H71" s="11"/>
      <c r="I71" s="11" t="s">
        <v>3</v>
      </c>
      <c r="J71" s="124"/>
      <c r="K71" s="11"/>
      <c r="L71" s="11" t="s">
        <v>4</v>
      </c>
      <c r="M71" s="124"/>
      <c r="N71" s="11"/>
      <c r="O71" s="11" t="s">
        <v>5</v>
      </c>
      <c r="P71" s="124" t="s">
        <v>10</v>
      </c>
      <c r="Q71" s="124"/>
      <c r="R71" s="124" t="s">
        <v>14</v>
      </c>
      <c r="S71" s="124" t="s">
        <v>10</v>
      </c>
      <c r="T71" s="9" t="s">
        <v>2</v>
      </c>
      <c r="U71" s="10"/>
      <c r="V71" s="9" t="s">
        <v>3</v>
      </c>
      <c r="W71" s="10"/>
      <c r="X71" s="9" t="s">
        <v>4</v>
      </c>
      <c r="Y71" s="10"/>
      <c r="Z71" s="9" t="s">
        <v>5</v>
      </c>
      <c r="AA71" s="10"/>
      <c r="AB71" s="9" t="s">
        <v>14</v>
      </c>
      <c r="AC71" s="10"/>
      <c r="AD71" s="88" t="s">
        <v>6</v>
      </c>
      <c r="AE71" s="89" t="s">
        <v>7</v>
      </c>
      <c r="AF71" s="83" t="s">
        <v>8</v>
      </c>
      <c r="AG71" s="88" t="s">
        <v>15</v>
      </c>
      <c r="AH71" s="88" t="s">
        <v>16</v>
      </c>
      <c r="AI71" s="75"/>
    </row>
    <row r="72" spans="1:39" ht="17" customHeight="1">
      <c r="B72" s="14">
        <v>91199</v>
      </c>
      <c r="C72" s="15"/>
      <c r="D72" s="16" t="s">
        <v>21</v>
      </c>
      <c r="E72" s="17"/>
      <c r="F72" s="18"/>
      <c r="G72" s="18"/>
      <c r="H72" s="19" t="str">
        <f>IF(J73&lt;0,"L",IF(J73&gt;0,"W", ))</f>
        <v>W</v>
      </c>
      <c r="I72" s="20">
        <f>IF($I126&lt;$H126,$I126, -$H126)</f>
        <v>0</v>
      </c>
      <c r="J72" s="21">
        <f>IF($I127&lt;$H127,$I127, -$H127)</f>
        <v>0</v>
      </c>
      <c r="K72" s="19" t="str">
        <f>IF(M73&lt;0,"L",IF(M73&gt;0,"W", ))</f>
        <v>W</v>
      </c>
      <c r="L72" s="20">
        <f>IF($I114&lt;$H114,$I114, -$H114)</f>
        <v>0</v>
      </c>
      <c r="M72" s="21">
        <f>IF($I115&lt;$H115,$I115, -$H115)</f>
        <v>-11</v>
      </c>
      <c r="N72" s="19" t="str">
        <f>IF(P73&lt;0,"L",IF(P73&gt;0,"W", ))</f>
        <v>W</v>
      </c>
      <c r="O72" s="20">
        <f>IF($I104&lt;$H104,$I104, -$H104)</f>
        <v>0</v>
      </c>
      <c r="P72" s="21">
        <f>IF($I105&lt;$H105,$I105, -$H105)</f>
        <v>0</v>
      </c>
      <c r="Q72" s="19" t="str">
        <f>IF(S73&lt;0,"L",IF(S73&gt;0,"W", ))</f>
        <v>W</v>
      </c>
      <c r="R72" s="20">
        <f>IF($I94&lt;$H94,$I94, -$H94)</f>
        <v>0</v>
      </c>
      <c r="S72" s="21">
        <f>IF($I95&lt;$H95,$I95, -$H95)</f>
        <v>0</v>
      </c>
      <c r="T72" s="23"/>
      <c r="U72" s="24"/>
      <c r="V72" s="25">
        <f>IF(H72="W",2, )</f>
        <v>2</v>
      </c>
      <c r="W72" s="26">
        <f>IF(J73&lt;0, 1, )</f>
        <v>0</v>
      </c>
      <c r="X72" s="25">
        <f>IF(K72="W",2, )</f>
        <v>2</v>
      </c>
      <c r="Y72" s="26">
        <f>IF(M73&lt;0, 1, )</f>
        <v>0</v>
      </c>
      <c r="Z72" s="25">
        <f>IF(N72="W",2, )</f>
        <v>2</v>
      </c>
      <c r="AA72" s="26">
        <f>IF(P73&lt;0, 1, )</f>
        <v>0</v>
      </c>
      <c r="AB72" s="25">
        <f>IF(Q72="W",2, )</f>
        <v>2</v>
      </c>
      <c r="AC72" s="26">
        <f>IF(S73&lt;0, 1, )</f>
        <v>0</v>
      </c>
      <c r="AD72" s="27">
        <f>SUM(T72:AC72)</f>
        <v>8</v>
      </c>
      <c r="AE72" s="47"/>
      <c r="AF72" s="45"/>
      <c r="AG72" s="26">
        <v>1</v>
      </c>
      <c r="AH72" s="26"/>
      <c r="AI72" s="76"/>
      <c r="AK72" s="4">
        <f>B72</f>
        <v>91199</v>
      </c>
      <c r="AM72" s="11" t="str">
        <f>D72</f>
        <v>AGTTA</v>
      </c>
    </row>
    <row r="73" spans="1:39" ht="17" customHeight="1">
      <c r="A73" s="125" t="s">
        <v>2</v>
      </c>
      <c r="B73" s="31" t="s">
        <v>73</v>
      </c>
      <c r="C73" s="32"/>
      <c r="D73" s="33">
        <v>1899</v>
      </c>
      <c r="E73" s="34"/>
      <c r="F73" s="35"/>
      <c r="G73" s="35"/>
      <c r="H73" s="36">
        <f>IF($I128&lt;$H128,$I128, -$H128)</f>
        <v>2</v>
      </c>
      <c r="I73" s="37">
        <f>IF($I129&lt;$H129,$I129, -$H129)</f>
        <v>2</v>
      </c>
      <c r="J73" s="37">
        <f>IF($I130&lt;$H130,$I130, -$H130)</f>
        <v>1</v>
      </c>
      <c r="K73" s="36">
        <f>IF($I116&lt;$H116,$I116, -$H116)</f>
        <v>8</v>
      </c>
      <c r="L73" s="37">
        <f>IF($I117&lt;$H117,$I117, -$H117)</f>
        <v>3</v>
      </c>
      <c r="M73" s="37">
        <f>IF($I118&lt;$H118,$I118, -$H118)</f>
        <v>4</v>
      </c>
      <c r="N73" s="36">
        <f>IF($I106&lt;$H106,$I106, -$H106)</f>
        <v>3</v>
      </c>
      <c r="O73" s="37">
        <f>IF($I107&lt;$H107,$I107, -$H107)</f>
        <v>1</v>
      </c>
      <c r="P73" s="37">
        <f>IF($I108&lt;$H108,$I108, -$H108)</f>
        <v>3</v>
      </c>
      <c r="Q73" s="36">
        <f>IF($I96&lt;$H96,$I96, -$H96)</f>
        <v>2</v>
      </c>
      <c r="R73" s="37">
        <f>IF($I97&lt;$H97,$I97, -$H97)</f>
        <v>6</v>
      </c>
      <c r="S73" s="37">
        <f>IF($I98&lt;$H98,$I98, -$H98)</f>
        <v>6</v>
      </c>
      <c r="T73" s="39"/>
      <c r="U73" s="40"/>
      <c r="V73" s="41"/>
      <c r="W73" s="30"/>
      <c r="X73" s="41"/>
      <c r="Y73" s="30"/>
      <c r="Z73" s="41"/>
      <c r="AA73" s="30"/>
      <c r="AB73" s="41"/>
      <c r="AC73" s="30"/>
      <c r="AD73" s="42"/>
      <c r="AE73" s="51"/>
      <c r="AF73" s="30"/>
      <c r="AG73" s="62"/>
      <c r="AH73" s="62"/>
      <c r="AI73" s="76"/>
      <c r="AJ73" s="6">
        <v>1</v>
      </c>
      <c r="AK73" s="4" t="str">
        <f t="shared" ref="AK73:AK81" si="2">B73</f>
        <v xml:space="preserve">Zhang, Teddy </v>
      </c>
      <c r="AM73" s="4">
        <f t="shared" ref="AM73:AM81" si="3">D73</f>
        <v>1899</v>
      </c>
    </row>
    <row r="74" spans="1:39" ht="17" customHeight="1">
      <c r="A74" s="126"/>
      <c r="B74" s="14">
        <v>90298</v>
      </c>
      <c r="C74" s="15"/>
      <c r="D74" s="16" t="s">
        <v>48</v>
      </c>
      <c r="E74" s="19" t="str">
        <f>IF(G75&lt;0,"L",IF(G75&gt;0,"W", ))</f>
        <v>L</v>
      </c>
      <c r="F74" s="20">
        <f>-I72</f>
        <v>0</v>
      </c>
      <c r="G74" s="46">
        <f>-J72</f>
        <v>0</v>
      </c>
      <c r="H74" s="17"/>
      <c r="I74" s="18"/>
      <c r="J74" s="18"/>
      <c r="K74" s="19" t="str">
        <f>IF(M75&lt;0,"L",IF(M75&gt;0,"W", ))</f>
        <v>W</v>
      </c>
      <c r="L74" s="20">
        <f>IF($I99&lt;$H99,$I99, -$H99)</f>
        <v>0</v>
      </c>
      <c r="M74" s="21">
        <f>IF($I100&lt;$H100,$I100, -$H100)</f>
        <v>0</v>
      </c>
      <c r="N74" s="19" t="str">
        <f>IF(P75&lt;0,"L",IF(P75&gt;0,"W", ))</f>
        <v>W</v>
      </c>
      <c r="O74" s="20">
        <f>IF($I121&lt;$H121,$I121, -$H121)</f>
        <v>0</v>
      </c>
      <c r="P74" s="21">
        <f>IF($I122&lt;$H122,$I122, -$H122)</f>
        <v>0</v>
      </c>
      <c r="Q74" s="19" t="str">
        <f>IF(S75&lt;0,"L",IF(S75&gt;0,"W", ))</f>
        <v>W</v>
      </c>
      <c r="R74" s="20">
        <f>IF($I84&lt;$H84,$I84, -$H84)</f>
        <v>0</v>
      </c>
      <c r="S74" s="21">
        <f>IF($I85&lt;$H85,$I85, -$H85)</f>
        <v>0</v>
      </c>
      <c r="T74" s="47">
        <f>IF(E74="W",2, )</f>
        <v>0</v>
      </c>
      <c r="U74" s="26">
        <f>IF(G75&lt;0, 1, )</f>
        <v>1</v>
      </c>
      <c r="V74" s="23"/>
      <c r="W74" s="24"/>
      <c r="X74" s="25">
        <f>IF(K74="W",2, )</f>
        <v>2</v>
      </c>
      <c r="Y74" s="26">
        <f>IF(M75&lt;0, 1, )</f>
        <v>0</v>
      </c>
      <c r="Z74" s="25">
        <f>IF(N74="W",2, )</f>
        <v>2</v>
      </c>
      <c r="AA74" s="26">
        <f>IF(P75&lt;0, 1, )</f>
        <v>0</v>
      </c>
      <c r="AB74" s="25">
        <f>IF(Q74="W",2, )</f>
        <v>2</v>
      </c>
      <c r="AC74" s="26">
        <f>IF(S75&lt;0, 1, )</f>
        <v>0</v>
      </c>
      <c r="AD74" s="27">
        <f>SUM(T74:AC74)</f>
        <v>7</v>
      </c>
      <c r="AE74" s="127"/>
      <c r="AF74" s="45"/>
      <c r="AG74" s="26">
        <v>2</v>
      </c>
      <c r="AH74" s="26"/>
      <c r="AI74" s="76"/>
      <c r="AJ74" s="6"/>
      <c r="AK74" s="4">
        <f t="shared" si="2"/>
        <v>90298</v>
      </c>
      <c r="AM74" s="11" t="str">
        <f t="shared" si="3"/>
        <v>AITTA</v>
      </c>
    </row>
    <row r="75" spans="1:39" ht="17" customHeight="1">
      <c r="A75" s="125" t="s">
        <v>3</v>
      </c>
      <c r="B75" s="31" t="s">
        <v>76</v>
      </c>
      <c r="C75" s="32"/>
      <c r="D75" s="33">
        <v>1647</v>
      </c>
      <c r="E75" s="49">
        <f>-H73</f>
        <v>-2</v>
      </c>
      <c r="F75" s="50">
        <f>-I73</f>
        <v>-2</v>
      </c>
      <c r="G75" s="26">
        <f>-J73</f>
        <v>-1</v>
      </c>
      <c r="H75" s="34"/>
      <c r="I75" s="35"/>
      <c r="J75" s="35"/>
      <c r="K75" s="36">
        <f>IF($I101&lt;$H101,$I101, -$H101)</f>
        <v>7</v>
      </c>
      <c r="L75" s="37">
        <f>IF($I102&lt;$H102,$I102, -$H102)</f>
        <v>1</v>
      </c>
      <c r="M75" s="37">
        <f>IF($I103&lt;$H103,$I103, -$H103)</f>
        <v>10</v>
      </c>
      <c r="N75" s="36">
        <f>IF($I123&lt;$H123,$I123, -$H123)</f>
        <v>3</v>
      </c>
      <c r="O75" s="37">
        <f>IF($I124&lt;$H124,$I124, -$H124)</f>
        <v>8</v>
      </c>
      <c r="P75" s="37">
        <f>IF($I125&lt;$H125,$I125, -$H125)</f>
        <v>3</v>
      </c>
      <c r="Q75" s="36">
        <f>IF($I86&lt;$H86,$I86, -$H86)</f>
        <v>1</v>
      </c>
      <c r="R75" s="37">
        <f>IF($I87&lt;$H87,$I87, -$H87)</f>
        <v>3</v>
      </c>
      <c r="S75" s="37">
        <f>IF($I88&lt;$H88,$I88, -$H88)</f>
        <v>2</v>
      </c>
      <c r="T75" s="51"/>
      <c r="U75" s="30"/>
      <c r="V75" s="39"/>
      <c r="W75" s="40"/>
      <c r="X75" s="41"/>
      <c r="Y75" s="30"/>
      <c r="Z75" s="41"/>
      <c r="AA75" s="30"/>
      <c r="AB75" s="41"/>
      <c r="AC75" s="30"/>
      <c r="AD75" s="42"/>
      <c r="AE75" s="51"/>
      <c r="AF75" s="30"/>
      <c r="AG75" s="62"/>
      <c r="AH75" s="62"/>
      <c r="AI75" s="76"/>
      <c r="AJ75" s="6">
        <v>2</v>
      </c>
      <c r="AK75" s="4" t="str">
        <f t="shared" si="2"/>
        <v xml:space="preserve">Fu, Michael </v>
      </c>
      <c r="AM75" s="4">
        <f t="shared" si="3"/>
        <v>1647</v>
      </c>
    </row>
    <row r="76" spans="1:39" ht="17" customHeight="1">
      <c r="A76" s="126"/>
      <c r="B76" s="14">
        <v>91191</v>
      </c>
      <c r="C76" s="15"/>
      <c r="D76" s="16" t="s">
        <v>50</v>
      </c>
      <c r="E76" s="19" t="str">
        <f>IF(G77&lt;0,"L",IF(G77&gt;0,"W", ))</f>
        <v>L</v>
      </c>
      <c r="F76" s="20">
        <f>-L72</f>
        <v>0</v>
      </c>
      <c r="G76" s="46">
        <f>-M72</f>
        <v>11</v>
      </c>
      <c r="H76" s="19" t="str">
        <f>IF(J77&lt;0,"L",IF(J77&gt;0,"W", ))</f>
        <v>L</v>
      </c>
      <c r="I76" s="20">
        <f>-L74</f>
        <v>0</v>
      </c>
      <c r="J76" s="46">
        <f>-M74</f>
        <v>0</v>
      </c>
      <c r="K76" s="17"/>
      <c r="L76" s="18"/>
      <c r="M76" s="18"/>
      <c r="N76" s="19" t="str">
        <f>IF(P77&lt;0,"L",IF(P77&gt;0,"W", ))</f>
        <v>W</v>
      </c>
      <c r="O76" s="20">
        <f>IF($I89&lt;$H89,$I89, -$H89)</f>
        <v>0</v>
      </c>
      <c r="P76" s="21">
        <f>IF($I90&lt;$H90,$I90, -$H90)</f>
        <v>1</v>
      </c>
      <c r="Q76" s="19" t="str">
        <f>IF(S77&lt;0,"L",IF(S77&gt;0,"W", ))</f>
        <v>W</v>
      </c>
      <c r="R76" s="20">
        <f>IF($I109&lt;$H109,$I109, -$H109)</f>
        <v>0</v>
      </c>
      <c r="S76" s="21">
        <f>IF($I110&lt;$H110,$I110, -$H110)</f>
        <v>0</v>
      </c>
      <c r="T76" s="47">
        <f>IF(E76="W",2, )</f>
        <v>0</v>
      </c>
      <c r="U76" s="26">
        <f>IF(G77&lt;0, 1, )</f>
        <v>1</v>
      </c>
      <c r="V76" s="25">
        <f>IF(H76="W",2, )</f>
        <v>0</v>
      </c>
      <c r="W76" s="26">
        <f>IF(J77&lt;0, 1, )</f>
        <v>1</v>
      </c>
      <c r="X76" s="23"/>
      <c r="Y76" s="24"/>
      <c r="Z76" s="25">
        <f>IF(N76="W",2, )</f>
        <v>2</v>
      </c>
      <c r="AA76" s="26">
        <f>IF(P77&lt;0, 1, )</f>
        <v>0</v>
      </c>
      <c r="AB76" s="25">
        <f>IF(Q76="W",2, )</f>
        <v>2</v>
      </c>
      <c r="AC76" s="26">
        <f>IF(S77&lt;0, 1, )</f>
        <v>0</v>
      </c>
      <c r="AD76" s="27">
        <f>SUM(T76:AC76)</f>
        <v>6</v>
      </c>
      <c r="AE76" s="127"/>
      <c r="AF76" s="45"/>
      <c r="AG76" s="26">
        <v>3</v>
      </c>
      <c r="AH76" s="26"/>
      <c r="AI76" s="76"/>
      <c r="AJ76" s="6"/>
      <c r="AK76" s="4">
        <f t="shared" si="2"/>
        <v>91191</v>
      </c>
      <c r="AM76" s="11" t="str">
        <f t="shared" si="3"/>
        <v>E.C. Sports</v>
      </c>
    </row>
    <row r="77" spans="1:39" ht="17" customHeight="1">
      <c r="A77" s="125" t="s">
        <v>4</v>
      </c>
      <c r="B77" s="31" t="s">
        <v>80</v>
      </c>
      <c r="C77" s="32"/>
      <c r="D77" s="33">
        <v>1002</v>
      </c>
      <c r="E77" s="49">
        <f>-K73</f>
        <v>-8</v>
      </c>
      <c r="F77" s="50">
        <f>-L73</f>
        <v>-3</v>
      </c>
      <c r="G77" s="26">
        <f>-M73</f>
        <v>-4</v>
      </c>
      <c r="H77" s="49">
        <f>-K75</f>
        <v>-7</v>
      </c>
      <c r="I77" s="50">
        <f>-L75</f>
        <v>-1</v>
      </c>
      <c r="J77" s="26">
        <f>-M75</f>
        <v>-10</v>
      </c>
      <c r="K77" s="34"/>
      <c r="L77" s="35"/>
      <c r="M77" s="35"/>
      <c r="N77" s="36">
        <f>IF($I91&lt;$H91,$I91, -$H91)</f>
        <v>13</v>
      </c>
      <c r="O77" s="37">
        <f>IF($I92&lt;$H92,$I92, -$H92)</f>
        <v>7</v>
      </c>
      <c r="P77" s="37">
        <f>IF($I93&lt;$H93,$I93, -$H93)</f>
        <v>6</v>
      </c>
      <c r="Q77" s="36">
        <f>IF($I111&lt;$H111,$I111, -$H111)</f>
        <v>5</v>
      </c>
      <c r="R77" s="37">
        <f>IF($I112&lt;$H112,$I112, -$H112)</f>
        <v>4</v>
      </c>
      <c r="S77" s="37">
        <f>IF($I113&lt;$H113,$I113, -$H113)</f>
        <v>6</v>
      </c>
      <c r="T77" s="51"/>
      <c r="U77" s="30"/>
      <c r="V77" s="41"/>
      <c r="W77" s="30"/>
      <c r="X77" s="39"/>
      <c r="Y77" s="40"/>
      <c r="Z77" s="41"/>
      <c r="AA77" s="30"/>
      <c r="AB77" s="41"/>
      <c r="AC77" s="30"/>
      <c r="AD77" s="42"/>
      <c r="AE77" s="51"/>
      <c r="AF77" s="30"/>
      <c r="AG77" s="62"/>
      <c r="AH77" s="62"/>
      <c r="AI77" s="76"/>
      <c r="AJ77" s="6">
        <v>3</v>
      </c>
      <c r="AK77" s="4" t="str">
        <f t="shared" si="2"/>
        <v xml:space="preserve">Bao, Jonathan </v>
      </c>
      <c r="AM77" s="4">
        <f t="shared" si="3"/>
        <v>1002</v>
      </c>
    </row>
    <row r="78" spans="1:39" ht="17" customHeight="1">
      <c r="A78" s="126"/>
      <c r="B78" s="14">
        <v>9999990</v>
      </c>
      <c r="C78" s="15"/>
      <c r="D78" s="16">
        <v>0</v>
      </c>
      <c r="E78" s="19" t="str">
        <f>IF(G79&lt;0,"L",IF(G79&gt;0,"W", ))</f>
        <v>L</v>
      </c>
      <c r="F78" s="20">
        <f>-O72</f>
        <v>0</v>
      </c>
      <c r="G78" s="52">
        <f>-P72</f>
        <v>0</v>
      </c>
      <c r="H78" s="19" t="str">
        <f>IF(J79&lt;0,"L",IF(J79&gt;0,"W", ))</f>
        <v>L</v>
      </c>
      <c r="I78" s="20">
        <f>-O74</f>
        <v>0</v>
      </c>
      <c r="J78" s="46">
        <f>-P74</f>
        <v>0</v>
      </c>
      <c r="K78" s="19" t="str">
        <f>IF(M79&lt;0,"L",IF(M79&gt;0,"W", ))</f>
        <v>L</v>
      </c>
      <c r="L78" s="20">
        <f>-O76</f>
        <v>0</v>
      </c>
      <c r="M78" s="46">
        <f>-P76</f>
        <v>-1</v>
      </c>
      <c r="N78" s="17"/>
      <c r="O78" s="18"/>
      <c r="P78" s="53"/>
      <c r="Q78" s="19" t="str">
        <f>IF(S79&lt;0,"L",IF(S79&gt;0,"W", ))</f>
        <v>W</v>
      </c>
      <c r="R78" s="20">
        <f>IF($I131&lt;$H131,$I131, -$H131)</f>
        <v>0</v>
      </c>
      <c r="S78" s="21">
        <f>IF($I132&lt;$H132,$I132, -$H132)</f>
        <v>0</v>
      </c>
      <c r="T78" s="47">
        <f>IF(E78="W",2, )</f>
        <v>0</v>
      </c>
      <c r="U78" s="26">
        <f>IF(G79&lt;0, 1, )</f>
        <v>1</v>
      </c>
      <c r="V78" s="25">
        <f>IF(H78="W",2, )</f>
        <v>0</v>
      </c>
      <c r="W78" s="26">
        <f>IF(J79&lt;0, 1, )</f>
        <v>1</v>
      </c>
      <c r="X78" s="25">
        <f>IF(K78="W",2, )</f>
        <v>0</v>
      </c>
      <c r="Y78" s="26">
        <f>IF(M79&lt;0, 1, )</f>
        <v>1</v>
      </c>
      <c r="Z78" s="23"/>
      <c r="AA78" s="24"/>
      <c r="AB78" s="25">
        <f>IF(Q78="W",2, )</f>
        <v>2</v>
      </c>
      <c r="AC78" s="26">
        <f>IF(S79&lt;0, 1, )</f>
        <v>0</v>
      </c>
      <c r="AD78" s="27">
        <f>SUM(T78:AC78)</f>
        <v>5</v>
      </c>
      <c r="AE78" s="127"/>
      <c r="AF78" s="45"/>
      <c r="AG78" s="26">
        <v>4</v>
      </c>
      <c r="AH78" s="26"/>
      <c r="AI78" s="76"/>
      <c r="AJ78" s="6"/>
      <c r="AK78" s="4">
        <f t="shared" si="2"/>
        <v>9999990</v>
      </c>
      <c r="AM78" s="11">
        <f t="shared" si="3"/>
        <v>0</v>
      </c>
    </row>
    <row r="79" spans="1:39" ht="17" customHeight="1">
      <c r="A79" s="125" t="s">
        <v>5</v>
      </c>
      <c r="B79" s="31" t="s">
        <v>82</v>
      </c>
      <c r="C79" s="32"/>
      <c r="D79" s="33">
        <v>800</v>
      </c>
      <c r="E79" s="58">
        <f>-N73</f>
        <v>-3</v>
      </c>
      <c r="F79" s="59">
        <f>-O73</f>
        <v>-1</v>
      </c>
      <c r="G79" s="60">
        <f>-P73</f>
        <v>-3</v>
      </c>
      <c r="H79" s="49">
        <f>-N75</f>
        <v>-3</v>
      </c>
      <c r="I79" s="50">
        <f>-O75</f>
        <v>-8</v>
      </c>
      <c r="J79" s="26">
        <f>-P75</f>
        <v>-3</v>
      </c>
      <c r="K79" s="49">
        <f>-N77</f>
        <v>-13</v>
      </c>
      <c r="L79" s="50">
        <f>-O77</f>
        <v>-7</v>
      </c>
      <c r="M79" s="26">
        <f>-P77</f>
        <v>-6</v>
      </c>
      <c r="N79" s="34"/>
      <c r="O79" s="35"/>
      <c r="P79" s="63"/>
      <c r="Q79" s="36">
        <f>IF($I133&lt;$H133,$I133, -$H133)</f>
        <v>4</v>
      </c>
      <c r="R79" s="37">
        <f>IF($I134&lt;$H134,$I134, -$H134)</f>
        <v>2</v>
      </c>
      <c r="S79" s="37">
        <f>IF($I135&lt;$H135,$I135, -$H135)</f>
        <v>6</v>
      </c>
      <c r="T79" s="51"/>
      <c r="U79" s="30"/>
      <c r="V79" s="41"/>
      <c r="W79" s="30"/>
      <c r="X79" s="41"/>
      <c r="Y79" s="30"/>
      <c r="Z79" s="39"/>
      <c r="AA79" s="40"/>
      <c r="AB79" s="41"/>
      <c r="AC79" s="30"/>
      <c r="AD79" s="42"/>
      <c r="AE79" s="51"/>
      <c r="AF79" s="30"/>
      <c r="AG79" s="62"/>
      <c r="AH79" s="62"/>
      <c r="AI79" s="76"/>
      <c r="AJ79" s="6">
        <v>4</v>
      </c>
      <c r="AK79" s="4" t="str">
        <f t="shared" si="2"/>
        <v>Zhang, Calvin *</v>
      </c>
      <c r="AM79" s="4">
        <f t="shared" si="3"/>
        <v>800</v>
      </c>
    </row>
    <row r="80" spans="1:39" ht="17" customHeight="1">
      <c r="A80" s="126"/>
      <c r="B80" s="14">
        <v>9999995</v>
      </c>
      <c r="C80" s="15"/>
      <c r="D80" s="16" t="s">
        <v>60</v>
      </c>
      <c r="E80" s="19" t="str">
        <f>IF(G81&lt;0,"L",IF(G81&gt;0,"W", ))</f>
        <v>L</v>
      </c>
      <c r="F80" s="20">
        <f>-R72</f>
        <v>0</v>
      </c>
      <c r="G80" s="46">
        <f>-S72</f>
        <v>0</v>
      </c>
      <c r="H80" s="19" t="str">
        <f>IF(J81&lt;0,"L",IF(J81&gt;0,"W", ))</f>
        <v>L</v>
      </c>
      <c r="I80" s="20">
        <f>-R74</f>
        <v>0</v>
      </c>
      <c r="J80" s="52">
        <f>-S74</f>
        <v>0</v>
      </c>
      <c r="K80" s="19" t="str">
        <f>IF(M81&lt;0,"L",IF(M81&gt;0,"W", ))</f>
        <v>L</v>
      </c>
      <c r="L80" s="20">
        <f>-R76</f>
        <v>0</v>
      </c>
      <c r="M80" s="46">
        <f>-S76</f>
        <v>0</v>
      </c>
      <c r="N80" s="19" t="str">
        <f>IF(P81&lt;0,"L",IF(P81&gt;0,"W", ))</f>
        <v>L</v>
      </c>
      <c r="O80" s="20">
        <f>-R78</f>
        <v>0</v>
      </c>
      <c r="P80" s="46">
        <f>-S78</f>
        <v>0</v>
      </c>
      <c r="Q80" s="18"/>
      <c r="R80" s="18"/>
      <c r="S80" s="53"/>
      <c r="T80" s="47">
        <f>IF(E80="W",2, )</f>
        <v>0</v>
      </c>
      <c r="U80" s="26">
        <f>IF(G81&lt;0, 1, )</f>
        <v>1</v>
      </c>
      <c r="V80" s="25">
        <f>IF(H80="W",2, )</f>
        <v>0</v>
      </c>
      <c r="W80" s="26">
        <f>IF(J81&lt;0, 1, )</f>
        <v>1</v>
      </c>
      <c r="X80" s="25">
        <f>IF(K80="W",2, )</f>
        <v>0</v>
      </c>
      <c r="Y80" s="26">
        <f>IF(M81&lt;0, 1, )</f>
        <v>1</v>
      </c>
      <c r="Z80" s="25">
        <f>IF(N80="W",2, )</f>
        <v>0</v>
      </c>
      <c r="AA80" s="26">
        <f>IF(P81&lt;0, 1, )</f>
        <v>1</v>
      </c>
      <c r="AB80" s="23"/>
      <c r="AC80" s="24"/>
      <c r="AD80" s="27">
        <f>SUM(T80:AC80)</f>
        <v>4</v>
      </c>
      <c r="AE80" s="127"/>
      <c r="AF80" s="45"/>
      <c r="AG80" s="26">
        <v>5</v>
      </c>
      <c r="AH80" s="26"/>
      <c r="AI80" s="76"/>
      <c r="AJ80" s="6"/>
      <c r="AK80" s="4">
        <f t="shared" si="2"/>
        <v>9999995</v>
      </c>
      <c r="AM80" s="11" t="str">
        <f t="shared" si="3"/>
        <v>Archi's</v>
      </c>
    </row>
    <row r="81" spans="1:39" ht="17" customHeight="1">
      <c r="A81" s="125" t="s">
        <v>14</v>
      </c>
      <c r="B81" s="55" t="s">
        <v>85</v>
      </c>
      <c r="C81" s="56"/>
      <c r="D81" s="57">
        <v>250</v>
      </c>
      <c r="E81" s="61">
        <f>-Q73</f>
        <v>-2</v>
      </c>
      <c r="F81" s="59">
        <f>-R73</f>
        <v>-6</v>
      </c>
      <c r="G81" s="62">
        <f>-S73</f>
        <v>-6</v>
      </c>
      <c r="H81" s="58">
        <f>-Q75</f>
        <v>-1</v>
      </c>
      <c r="I81" s="59">
        <f>-R75</f>
        <v>-3</v>
      </c>
      <c r="J81" s="60">
        <f>-S75</f>
        <v>-2</v>
      </c>
      <c r="K81" s="61">
        <f>-Q77</f>
        <v>-5</v>
      </c>
      <c r="L81" s="59">
        <f>-R77</f>
        <v>-4</v>
      </c>
      <c r="M81" s="62">
        <f>-S77</f>
        <v>-6</v>
      </c>
      <c r="N81" s="61">
        <f>-Q79</f>
        <v>-4</v>
      </c>
      <c r="O81" s="59">
        <f>-R79</f>
        <v>-2</v>
      </c>
      <c r="P81" s="62">
        <f>-S79</f>
        <v>-6</v>
      </c>
      <c r="Q81" s="35"/>
      <c r="R81" s="35"/>
      <c r="S81" s="63"/>
      <c r="T81" s="51"/>
      <c r="U81" s="30"/>
      <c r="V81" s="41"/>
      <c r="W81" s="30"/>
      <c r="X81" s="41"/>
      <c r="Y81" s="30"/>
      <c r="Z81" s="41"/>
      <c r="AA81" s="30"/>
      <c r="AB81" s="39"/>
      <c r="AC81" s="40"/>
      <c r="AD81" s="42"/>
      <c r="AE81" s="51"/>
      <c r="AF81" s="30"/>
      <c r="AG81" s="62"/>
      <c r="AH81" s="62"/>
      <c r="AI81" s="76"/>
      <c r="AJ81" s="6">
        <v>5</v>
      </c>
      <c r="AK81" s="4" t="str">
        <f t="shared" si="2"/>
        <v>Koppaka, Rithwik *</v>
      </c>
      <c r="AM81" s="4">
        <f t="shared" si="3"/>
        <v>250</v>
      </c>
    </row>
    <row r="83" spans="1:39">
      <c r="B83" s="121" t="str">
        <f>B1</f>
        <v>Under 14 Singles</v>
      </c>
      <c r="C83" s="87">
        <f>B71</f>
        <v>0</v>
      </c>
      <c r="D83" s="87"/>
      <c r="E83" s="87"/>
      <c r="F83" s="87"/>
      <c r="G83" s="118"/>
      <c r="H83" s="128" t="s">
        <v>1</v>
      </c>
      <c r="I83" s="129">
        <f>D71</f>
        <v>2</v>
      </c>
      <c r="S83" s="67"/>
      <c r="T83" s="76"/>
      <c r="AH83" s="4"/>
    </row>
    <row r="84" spans="1:39" ht="18" customHeight="1">
      <c r="A84" s="68"/>
      <c r="B84" s="130">
        <v>1</v>
      </c>
      <c r="C84" s="131"/>
      <c r="D84" s="131"/>
      <c r="E84" s="131"/>
      <c r="F84" s="131"/>
      <c r="G84" s="113"/>
      <c r="H84" s="69" t="s">
        <v>17</v>
      </c>
      <c r="I84" s="70"/>
      <c r="J84" s="68"/>
      <c r="K84" s="132"/>
      <c r="L84" s="132"/>
      <c r="M84" s="132"/>
      <c r="N84" s="132"/>
      <c r="O84" s="132"/>
      <c r="P84" s="132"/>
      <c r="Q84" s="132"/>
      <c r="R84" s="132"/>
      <c r="S84" s="133"/>
      <c r="T84" s="76"/>
      <c r="AH84" s="4"/>
    </row>
    <row r="85" spans="1:39" ht="18" customHeight="1">
      <c r="A85" s="72"/>
      <c r="B85" s="78"/>
      <c r="C85" s="79"/>
      <c r="D85" s="79"/>
      <c r="E85" s="79"/>
      <c r="F85" s="79"/>
      <c r="G85" s="134"/>
      <c r="H85" s="73" t="s">
        <v>17</v>
      </c>
      <c r="I85" s="74"/>
      <c r="J85" s="72"/>
      <c r="K85" s="81"/>
      <c r="L85" s="81"/>
      <c r="M85" s="81"/>
      <c r="N85" s="81"/>
      <c r="O85" s="81"/>
      <c r="P85" s="81"/>
      <c r="Q85" s="81"/>
      <c r="R85" s="126"/>
      <c r="S85" s="133"/>
      <c r="T85" s="76"/>
      <c r="AH85" s="4"/>
    </row>
    <row r="86" spans="1:39" ht="18" customHeight="1">
      <c r="A86" s="72" t="s">
        <v>2</v>
      </c>
      <c r="B86" s="135" t="str">
        <f>B73</f>
        <v xml:space="preserve">Zhang, Teddy </v>
      </c>
      <c r="C86" s="79"/>
      <c r="D86" s="79"/>
      <c r="E86" s="429">
        <f>D73</f>
        <v>1899</v>
      </c>
      <c r="F86" s="429"/>
      <c r="G86" s="137"/>
      <c r="H86" s="73">
        <v>11</v>
      </c>
      <c r="I86" s="74">
        <v>1</v>
      </c>
      <c r="J86" s="277" t="str">
        <f>B79</f>
        <v>Zhang, Calvin *</v>
      </c>
      <c r="K86" s="81"/>
      <c r="L86" s="81"/>
      <c r="M86" s="81"/>
      <c r="N86" s="81"/>
      <c r="O86" s="81"/>
      <c r="P86" s="429">
        <f>D79</f>
        <v>800</v>
      </c>
      <c r="Q86" s="429"/>
      <c r="R86" s="126"/>
      <c r="S86" s="138" t="s">
        <v>5</v>
      </c>
      <c r="T86" s="139"/>
      <c r="AH86" s="4"/>
    </row>
    <row r="87" spans="1:39" ht="18" customHeight="1">
      <c r="A87" s="72"/>
      <c r="B87" s="78"/>
      <c r="C87" s="79"/>
      <c r="D87" s="79"/>
      <c r="E87" s="79"/>
      <c r="F87" s="79"/>
      <c r="G87" s="137"/>
      <c r="H87" s="73">
        <v>11</v>
      </c>
      <c r="I87" s="74">
        <v>3</v>
      </c>
      <c r="J87" s="80"/>
      <c r="K87" s="81"/>
      <c r="L87" s="81"/>
      <c r="M87" s="81"/>
      <c r="N87" s="81"/>
      <c r="O87" s="81"/>
      <c r="P87" s="81"/>
      <c r="Q87" s="81"/>
      <c r="R87" s="140"/>
      <c r="S87" s="141"/>
      <c r="T87" s="139"/>
      <c r="AH87" s="4"/>
    </row>
    <row r="88" spans="1:39" ht="18" customHeight="1">
      <c r="A88" s="107"/>
      <c r="B88" s="142"/>
      <c r="C88" s="143"/>
      <c r="D88" s="143"/>
      <c r="E88" s="143"/>
      <c r="F88" s="143"/>
      <c r="G88" s="119"/>
      <c r="H88" s="84">
        <v>11</v>
      </c>
      <c r="I88" s="85">
        <v>2</v>
      </c>
      <c r="J88" s="144"/>
      <c r="K88" s="81"/>
      <c r="L88" s="81"/>
      <c r="M88" s="81"/>
      <c r="N88" s="81"/>
      <c r="O88" s="81"/>
      <c r="P88" s="81"/>
      <c r="Q88" s="81"/>
      <c r="R88" s="81"/>
      <c r="S88" s="145"/>
      <c r="T88" s="76"/>
      <c r="AH88" s="4"/>
    </row>
    <row r="89" spans="1:39" ht="18" customHeight="1">
      <c r="A89" s="68"/>
      <c r="B89" s="130">
        <v>2</v>
      </c>
      <c r="C89" s="131"/>
      <c r="D89" s="131"/>
      <c r="E89" s="131"/>
      <c r="F89" s="131"/>
      <c r="G89" s="113"/>
      <c r="H89" s="69" t="s">
        <v>17</v>
      </c>
      <c r="I89" s="70"/>
      <c r="J89" s="68"/>
      <c r="K89" s="132"/>
      <c r="L89" s="132"/>
      <c r="M89" s="132"/>
      <c r="N89" s="132"/>
      <c r="O89" s="132"/>
      <c r="P89" s="132"/>
      <c r="Q89" s="132"/>
      <c r="R89" s="132"/>
      <c r="S89" s="146"/>
      <c r="T89" s="76"/>
      <c r="AH89" s="4"/>
    </row>
    <row r="90" spans="1:39" ht="18" customHeight="1">
      <c r="A90" s="72"/>
      <c r="B90" s="78"/>
      <c r="C90" s="79"/>
      <c r="D90" s="79"/>
      <c r="E90" s="79"/>
      <c r="F90" s="79"/>
      <c r="G90" s="134"/>
      <c r="H90" s="73">
        <v>8</v>
      </c>
      <c r="I90" s="74">
        <v>1</v>
      </c>
      <c r="J90" s="72"/>
      <c r="K90" s="81"/>
      <c r="L90" s="81"/>
      <c r="M90" s="81"/>
      <c r="N90" s="81"/>
      <c r="O90" s="81"/>
      <c r="P90" s="81"/>
      <c r="Q90" s="81"/>
      <c r="R90" s="81"/>
      <c r="S90" s="147"/>
      <c r="T90" s="76"/>
      <c r="AH90" s="4"/>
    </row>
    <row r="91" spans="1:39" ht="18" customHeight="1">
      <c r="A91" s="72" t="s">
        <v>4</v>
      </c>
      <c r="B91" s="78" t="str">
        <f>$B77</f>
        <v xml:space="preserve">Bao, Jonathan </v>
      </c>
      <c r="C91" s="79"/>
      <c r="D91" s="79"/>
      <c r="E91" s="429">
        <f>D77</f>
        <v>1002</v>
      </c>
      <c r="F91" s="429"/>
      <c r="G91" s="137"/>
      <c r="H91" s="73">
        <v>15</v>
      </c>
      <c r="I91" s="74">
        <v>13</v>
      </c>
      <c r="J91" s="277" t="str">
        <f>B81</f>
        <v>Koppaka, Rithwik *</v>
      </c>
      <c r="K91" s="81"/>
      <c r="L91" s="81"/>
      <c r="M91" s="81"/>
      <c r="N91" s="81"/>
      <c r="O91" s="81"/>
      <c r="P91" s="429">
        <f>D81</f>
        <v>250</v>
      </c>
      <c r="Q91" s="429"/>
      <c r="R91" s="140">
        <v>0</v>
      </c>
      <c r="S91" s="138" t="s">
        <v>14</v>
      </c>
      <c r="T91" s="139"/>
      <c r="AH91" s="4"/>
    </row>
    <row r="92" spans="1:39" ht="18" customHeight="1">
      <c r="A92" s="72"/>
      <c r="B92" s="78"/>
      <c r="C92" s="79"/>
      <c r="D92" s="79"/>
      <c r="E92" s="79"/>
      <c r="F92" s="79"/>
      <c r="G92" s="137"/>
      <c r="H92" s="73">
        <v>11</v>
      </c>
      <c r="I92" s="74">
        <v>7</v>
      </c>
      <c r="J92" s="80"/>
      <c r="K92" s="81"/>
      <c r="L92" s="81"/>
      <c r="M92" s="81"/>
      <c r="N92" s="81"/>
      <c r="O92" s="81"/>
      <c r="P92" s="81"/>
      <c r="Q92" s="81"/>
      <c r="R92" s="140"/>
      <c r="S92" s="141"/>
      <c r="T92" s="139"/>
      <c r="AH92" s="4"/>
    </row>
    <row r="93" spans="1:39" ht="18" customHeight="1">
      <c r="A93" s="107" t="s">
        <v>10</v>
      </c>
      <c r="B93" s="142"/>
      <c r="C93" s="143"/>
      <c r="D93" s="143"/>
      <c r="E93" s="143"/>
      <c r="F93" s="143"/>
      <c r="G93" s="119"/>
      <c r="H93" s="84">
        <v>11</v>
      </c>
      <c r="I93" s="85">
        <v>6</v>
      </c>
      <c r="J93" s="144"/>
      <c r="K93" s="81"/>
      <c r="L93" s="81"/>
      <c r="M93" s="81"/>
      <c r="N93" s="81"/>
      <c r="O93" s="81"/>
      <c r="P93" s="81"/>
      <c r="Q93" s="81"/>
      <c r="R93" s="81"/>
      <c r="S93" s="147"/>
      <c r="T93" s="76"/>
      <c r="AH93" s="4"/>
    </row>
    <row r="94" spans="1:39" ht="18" customHeight="1">
      <c r="A94" s="68"/>
      <c r="B94" s="130">
        <v>3</v>
      </c>
      <c r="C94" s="131"/>
      <c r="D94" s="131"/>
      <c r="E94" s="131"/>
      <c r="F94" s="131"/>
      <c r="G94" s="113"/>
      <c r="H94" s="69" t="s">
        <v>17</v>
      </c>
      <c r="I94" s="70"/>
      <c r="J94" s="68"/>
      <c r="K94" s="132"/>
      <c r="L94" s="132"/>
      <c r="M94" s="132"/>
      <c r="N94" s="132"/>
      <c r="O94" s="132"/>
      <c r="P94" s="132"/>
      <c r="Q94" s="132"/>
      <c r="R94" s="132"/>
      <c r="S94" s="146"/>
      <c r="T94" s="76"/>
      <c r="AH94" s="4"/>
    </row>
    <row r="95" spans="1:39" ht="18" customHeight="1">
      <c r="A95" s="72"/>
      <c r="B95" s="78"/>
      <c r="C95" s="79"/>
      <c r="D95" s="79"/>
      <c r="E95" s="79"/>
      <c r="F95" s="79"/>
      <c r="G95" s="134"/>
      <c r="H95" s="73" t="s">
        <v>17</v>
      </c>
      <c r="I95" s="74"/>
      <c r="J95" s="72"/>
      <c r="K95" s="81"/>
      <c r="L95" s="81"/>
      <c r="M95" s="81"/>
      <c r="N95" s="81"/>
      <c r="O95" s="81"/>
      <c r="P95" s="81"/>
      <c r="Q95" s="81"/>
      <c r="R95" s="126"/>
      <c r="S95" s="147"/>
      <c r="T95" s="76"/>
      <c r="AH95" s="4"/>
    </row>
    <row r="96" spans="1:39" ht="18" customHeight="1">
      <c r="A96" s="72" t="s">
        <v>3</v>
      </c>
      <c r="B96" s="135" t="str">
        <f>B75</f>
        <v xml:space="preserve">Fu, Michael </v>
      </c>
      <c r="C96" s="79"/>
      <c r="D96" s="79"/>
      <c r="E96" s="429">
        <f>D75</f>
        <v>1647</v>
      </c>
      <c r="F96" s="429"/>
      <c r="G96" s="137"/>
      <c r="H96" s="73">
        <v>11</v>
      </c>
      <c r="I96" s="74">
        <v>2</v>
      </c>
      <c r="J96" s="80" t="str">
        <f>$B81</f>
        <v>Koppaka, Rithwik *</v>
      </c>
      <c r="K96" s="81"/>
      <c r="L96" s="81"/>
      <c r="M96" s="81"/>
      <c r="N96" s="81"/>
      <c r="O96" s="81"/>
      <c r="P96" s="429">
        <f>D81</f>
        <v>250</v>
      </c>
      <c r="Q96" s="429"/>
      <c r="R96" s="126"/>
      <c r="S96" s="138" t="s">
        <v>14</v>
      </c>
      <c r="T96" s="139"/>
      <c r="AH96" s="4"/>
    </row>
    <row r="97" spans="1:39" ht="18" customHeight="1">
      <c r="A97" s="72"/>
      <c r="B97" s="78"/>
      <c r="C97" s="79"/>
      <c r="D97" s="79"/>
      <c r="E97" s="79"/>
      <c r="F97" s="79"/>
      <c r="G97" s="137"/>
      <c r="H97" s="73">
        <v>11</v>
      </c>
      <c r="I97" s="74">
        <v>6</v>
      </c>
      <c r="J97" s="78"/>
      <c r="K97" s="81"/>
      <c r="L97" s="81"/>
      <c r="M97" s="81"/>
      <c r="N97" s="81"/>
      <c r="O97" s="81"/>
      <c r="P97" s="81"/>
      <c r="Q97" s="81"/>
      <c r="R97" s="140"/>
      <c r="S97" s="141"/>
      <c r="T97" s="139"/>
      <c r="AH97" s="4"/>
      <c r="AJ97" s="87"/>
      <c r="AK97" s="87"/>
      <c r="AL97" s="87"/>
      <c r="AM97" s="87"/>
    </row>
    <row r="98" spans="1:39" ht="18" customHeight="1">
      <c r="A98" s="107" t="s">
        <v>10</v>
      </c>
      <c r="B98" s="142"/>
      <c r="C98" s="143"/>
      <c r="D98" s="143"/>
      <c r="E98" s="143"/>
      <c r="F98" s="143"/>
      <c r="G98" s="119"/>
      <c r="H98" s="84">
        <v>11</v>
      </c>
      <c r="I98" s="85">
        <v>6</v>
      </c>
      <c r="J98" s="144"/>
      <c r="K98" s="81"/>
      <c r="L98" s="81"/>
      <c r="M98" s="81"/>
      <c r="N98" s="81"/>
      <c r="O98" s="81"/>
      <c r="P98" s="81"/>
      <c r="Q98" s="81"/>
      <c r="R98" s="81"/>
      <c r="S98" s="147"/>
      <c r="T98" s="76"/>
      <c r="AH98" s="4"/>
      <c r="AJ98" s="87"/>
      <c r="AK98" s="87"/>
      <c r="AL98" s="87"/>
      <c r="AM98" s="87"/>
    </row>
    <row r="99" spans="1:39" ht="18" customHeight="1">
      <c r="A99" s="68"/>
      <c r="B99" s="130">
        <v>4</v>
      </c>
      <c r="C99" s="131"/>
      <c r="D99" s="131"/>
      <c r="E99" s="131"/>
      <c r="F99" s="131"/>
      <c r="G99" s="113"/>
      <c r="H99" s="69" t="s">
        <v>17</v>
      </c>
      <c r="I99" s="70"/>
      <c r="J99" s="68"/>
      <c r="K99" s="132"/>
      <c r="L99" s="132"/>
      <c r="M99" s="132"/>
      <c r="N99" s="132"/>
      <c r="O99" s="132"/>
      <c r="P99" s="132"/>
      <c r="Q99" s="132"/>
      <c r="R99" s="132"/>
      <c r="S99" s="146"/>
      <c r="T99" s="76"/>
      <c r="AH99" s="4"/>
      <c r="AJ99" s="87"/>
      <c r="AK99" s="87"/>
      <c r="AL99" s="87"/>
      <c r="AM99" s="87"/>
    </row>
    <row r="100" spans="1:39" ht="18" customHeight="1">
      <c r="A100" s="72"/>
      <c r="B100" s="78"/>
      <c r="C100" s="79"/>
      <c r="D100" s="79"/>
      <c r="E100" s="79"/>
      <c r="F100" s="79"/>
      <c r="G100" s="134"/>
      <c r="H100" s="73" t="s">
        <v>17</v>
      </c>
      <c r="I100" s="74"/>
      <c r="J100" s="72"/>
      <c r="K100" s="81"/>
      <c r="L100" s="81"/>
      <c r="M100" s="81"/>
      <c r="N100" s="81"/>
      <c r="O100" s="81"/>
      <c r="P100" s="81"/>
      <c r="Q100" s="81"/>
      <c r="R100" s="81"/>
      <c r="S100" s="147"/>
      <c r="T100" s="76"/>
      <c r="AH100" s="4"/>
      <c r="AJ100" s="87"/>
      <c r="AK100" s="87"/>
      <c r="AL100" s="87"/>
      <c r="AM100" s="87"/>
    </row>
    <row r="101" spans="1:39" ht="18" customHeight="1">
      <c r="A101" s="72" t="s">
        <v>4</v>
      </c>
      <c r="B101" s="135" t="str">
        <f>B77</f>
        <v xml:space="preserve">Bao, Jonathan </v>
      </c>
      <c r="C101" s="79"/>
      <c r="D101" s="79"/>
      <c r="E101" s="429">
        <f>D77</f>
        <v>1002</v>
      </c>
      <c r="F101" s="429"/>
      <c r="G101" s="137"/>
      <c r="H101" s="73">
        <v>11</v>
      </c>
      <c r="I101" s="74">
        <v>7</v>
      </c>
      <c r="J101" s="135" t="str">
        <f>B79</f>
        <v>Zhang, Calvin *</v>
      </c>
      <c r="K101" s="81"/>
      <c r="L101" s="81"/>
      <c r="M101" s="81"/>
      <c r="N101" s="81"/>
      <c r="O101" s="81"/>
      <c r="P101" s="429">
        <f>D79</f>
        <v>800</v>
      </c>
      <c r="Q101" s="429"/>
      <c r="R101" s="140">
        <v>0</v>
      </c>
      <c r="S101" s="138" t="s">
        <v>5</v>
      </c>
      <c r="T101" s="139"/>
      <c r="AH101" s="4"/>
      <c r="AJ101" s="87"/>
      <c r="AK101" s="87"/>
      <c r="AL101" s="87"/>
      <c r="AM101" s="87"/>
    </row>
    <row r="102" spans="1:39" ht="18" customHeight="1">
      <c r="A102" s="72"/>
      <c r="B102" s="78"/>
      <c r="C102" s="79"/>
      <c r="D102" s="79"/>
      <c r="E102" s="79"/>
      <c r="F102" s="79"/>
      <c r="G102" s="137"/>
      <c r="H102" s="73">
        <v>11</v>
      </c>
      <c r="I102" s="74">
        <v>1</v>
      </c>
      <c r="J102" s="80"/>
      <c r="K102" s="81"/>
      <c r="L102" s="81"/>
      <c r="M102" s="81"/>
      <c r="N102" s="81"/>
      <c r="O102" s="81"/>
      <c r="P102" s="81"/>
      <c r="Q102" s="81"/>
      <c r="R102" s="140"/>
      <c r="S102" s="141"/>
      <c r="T102" s="139"/>
      <c r="AH102" s="4"/>
      <c r="AJ102" s="87"/>
      <c r="AK102" s="87"/>
      <c r="AL102" s="87"/>
      <c r="AM102" s="87"/>
    </row>
    <row r="103" spans="1:39" ht="18" customHeight="1">
      <c r="A103" s="107" t="s">
        <v>10</v>
      </c>
      <c r="B103" s="142"/>
      <c r="C103" s="143"/>
      <c r="D103" s="143"/>
      <c r="E103" s="143"/>
      <c r="F103" s="143"/>
      <c r="G103" s="119"/>
      <c r="H103" s="84">
        <v>12</v>
      </c>
      <c r="I103" s="85">
        <v>10</v>
      </c>
      <c r="J103" s="144"/>
      <c r="K103" s="81"/>
      <c r="L103" s="81"/>
      <c r="M103" s="81"/>
      <c r="N103" s="81"/>
      <c r="O103" s="81"/>
      <c r="P103" s="81"/>
      <c r="Q103" s="81"/>
      <c r="R103" s="81"/>
      <c r="S103" s="147"/>
      <c r="T103" s="76"/>
      <c r="AH103" s="4"/>
      <c r="AJ103" s="87"/>
      <c r="AK103" s="87"/>
      <c r="AL103" s="87"/>
      <c r="AM103" s="87"/>
    </row>
    <row r="104" spans="1:39" ht="18" customHeight="1">
      <c r="A104" s="68"/>
      <c r="B104" s="130">
        <v>5</v>
      </c>
      <c r="C104" s="131"/>
      <c r="D104" s="131"/>
      <c r="E104" s="131"/>
      <c r="F104" s="131"/>
      <c r="G104" s="113"/>
      <c r="H104" s="69" t="s">
        <v>17</v>
      </c>
      <c r="I104" s="70"/>
      <c r="J104" s="68"/>
      <c r="K104" s="132"/>
      <c r="L104" s="132"/>
      <c r="M104" s="132"/>
      <c r="N104" s="132"/>
      <c r="O104" s="132"/>
      <c r="P104" s="132"/>
      <c r="Q104" s="132"/>
      <c r="R104" s="132"/>
      <c r="S104" s="146"/>
      <c r="T104" s="76"/>
      <c r="AH104" s="4"/>
      <c r="AJ104" s="87"/>
      <c r="AK104" s="87"/>
      <c r="AL104" s="87"/>
      <c r="AM104" s="87"/>
    </row>
    <row r="105" spans="1:39" ht="18" customHeight="1">
      <c r="A105" s="72"/>
      <c r="B105" s="78"/>
      <c r="C105" s="79"/>
      <c r="D105" s="79"/>
      <c r="E105" s="79"/>
      <c r="F105" s="79"/>
      <c r="G105" s="134"/>
      <c r="H105" s="73" t="s">
        <v>17</v>
      </c>
      <c r="I105" s="74"/>
      <c r="J105" s="72"/>
      <c r="K105" s="81"/>
      <c r="L105" s="81"/>
      <c r="M105" s="81"/>
      <c r="N105" s="81"/>
      <c r="O105" s="81"/>
      <c r="P105" s="81"/>
      <c r="Q105" s="81"/>
      <c r="R105" s="126"/>
      <c r="S105" s="147"/>
      <c r="T105" s="76"/>
      <c r="AH105" s="4"/>
      <c r="AJ105" s="87"/>
      <c r="AK105" s="87"/>
      <c r="AL105" s="87"/>
      <c r="AM105" s="87"/>
    </row>
    <row r="106" spans="1:39" ht="18" customHeight="1">
      <c r="A106" s="72" t="s">
        <v>2</v>
      </c>
      <c r="B106" s="135" t="str">
        <f>$B73</f>
        <v xml:space="preserve">Zhang, Teddy </v>
      </c>
      <c r="C106" s="81"/>
      <c r="D106" s="81"/>
      <c r="E106" s="429">
        <f>D73</f>
        <v>1899</v>
      </c>
      <c r="F106" s="429"/>
      <c r="G106" s="137"/>
      <c r="H106" s="73">
        <v>11</v>
      </c>
      <c r="I106" s="74">
        <v>3</v>
      </c>
      <c r="J106" s="277" t="str">
        <f>B77</f>
        <v xml:space="preserve">Bao, Jonathan </v>
      </c>
      <c r="K106" s="81"/>
      <c r="L106" s="81"/>
      <c r="M106" s="81"/>
      <c r="N106" s="81"/>
      <c r="O106" s="81"/>
      <c r="P106" s="429">
        <f>D77</f>
        <v>1002</v>
      </c>
      <c r="Q106" s="429"/>
      <c r="R106" s="126"/>
      <c r="S106" s="138" t="s">
        <v>4</v>
      </c>
      <c r="T106" s="139"/>
      <c r="AH106" s="4"/>
      <c r="AJ106" s="87"/>
      <c r="AK106" s="87"/>
      <c r="AL106" s="87"/>
      <c r="AM106" s="87"/>
    </row>
    <row r="107" spans="1:39" ht="18" customHeight="1">
      <c r="A107" s="72"/>
      <c r="B107" s="78"/>
      <c r="C107" s="81"/>
      <c r="D107" s="81"/>
      <c r="E107" s="81"/>
      <c r="F107" s="81"/>
      <c r="G107" s="137"/>
      <c r="H107" s="73">
        <v>11</v>
      </c>
      <c r="I107" s="74">
        <v>1</v>
      </c>
      <c r="J107" s="78"/>
      <c r="K107" s="81"/>
      <c r="L107" s="81"/>
      <c r="M107" s="81"/>
      <c r="N107" s="81"/>
      <c r="O107" s="81"/>
      <c r="P107" s="81"/>
      <c r="Q107" s="81"/>
      <c r="R107" s="140"/>
      <c r="S107" s="141"/>
      <c r="T107" s="139"/>
      <c r="AH107" s="4"/>
      <c r="AJ107" s="87"/>
      <c r="AK107" s="87"/>
      <c r="AL107" s="87"/>
      <c r="AM107" s="87"/>
    </row>
    <row r="108" spans="1:39" ht="18" customHeight="1">
      <c r="A108" s="107" t="s">
        <v>10</v>
      </c>
      <c r="B108" s="142"/>
      <c r="C108" s="143"/>
      <c r="D108" s="143"/>
      <c r="E108" s="143"/>
      <c r="F108" s="143"/>
      <c r="G108" s="119"/>
      <c r="H108" s="84">
        <v>11</v>
      </c>
      <c r="I108" s="85">
        <v>3</v>
      </c>
      <c r="J108" s="144"/>
      <c r="K108" s="81"/>
      <c r="L108" s="81"/>
      <c r="M108" s="81"/>
      <c r="N108" s="81"/>
      <c r="O108" s="81"/>
      <c r="P108" s="81"/>
      <c r="Q108" s="81"/>
      <c r="R108" s="81"/>
      <c r="S108" s="147"/>
      <c r="T108" s="76"/>
      <c r="AH108" s="4"/>
      <c r="AJ108" s="87"/>
      <c r="AK108" s="87"/>
      <c r="AL108" s="87"/>
      <c r="AM108" s="87"/>
    </row>
    <row r="109" spans="1:39" ht="18" customHeight="1">
      <c r="A109" s="68"/>
      <c r="B109" s="130">
        <v>6</v>
      </c>
      <c r="C109" s="131"/>
      <c r="D109" s="131"/>
      <c r="E109" s="131"/>
      <c r="F109" s="131"/>
      <c r="G109" s="113"/>
      <c r="H109" s="69" t="s">
        <v>17</v>
      </c>
      <c r="I109" s="70"/>
      <c r="J109" s="68"/>
      <c r="K109" s="132"/>
      <c r="L109" s="132"/>
      <c r="M109" s="132"/>
      <c r="N109" s="132"/>
      <c r="O109" s="132"/>
      <c r="P109" s="132"/>
      <c r="Q109" s="132"/>
      <c r="R109" s="132"/>
      <c r="S109" s="146"/>
      <c r="T109" s="76"/>
      <c r="AH109" s="4"/>
      <c r="AJ109" s="87"/>
      <c r="AK109" s="87"/>
      <c r="AL109" s="87"/>
      <c r="AM109" s="87"/>
    </row>
    <row r="110" spans="1:39" ht="18" customHeight="1">
      <c r="A110" s="72"/>
      <c r="B110" s="78"/>
      <c r="C110" s="79"/>
      <c r="D110" s="79"/>
      <c r="E110" s="79"/>
      <c r="F110" s="79"/>
      <c r="G110" s="134"/>
      <c r="H110" s="73" t="s">
        <v>17</v>
      </c>
      <c r="I110" s="74"/>
      <c r="J110" s="72"/>
      <c r="K110" s="81"/>
      <c r="L110" s="81"/>
      <c r="M110" s="81"/>
      <c r="N110" s="81"/>
      <c r="O110" s="81"/>
      <c r="P110" s="81"/>
      <c r="Q110" s="81"/>
      <c r="R110" s="126"/>
      <c r="S110" s="147"/>
      <c r="T110" s="76"/>
      <c r="AH110" s="4"/>
      <c r="AJ110" s="87"/>
      <c r="AK110" s="87"/>
      <c r="AL110" s="87"/>
      <c r="AM110" s="87"/>
    </row>
    <row r="111" spans="1:39" ht="18" customHeight="1">
      <c r="A111" s="72" t="s">
        <v>3</v>
      </c>
      <c r="B111" s="135" t="str">
        <f>B75</f>
        <v xml:space="preserve">Fu, Michael </v>
      </c>
      <c r="C111" s="79"/>
      <c r="D111" s="79"/>
      <c r="E111" s="429">
        <f>D75</f>
        <v>1647</v>
      </c>
      <c r="F111" s="429"/>
      <c r="G111" s="137"/>
      <c r="H111" s="73">
        <v>11</v>
      </c>
      <c r="I111" s="74">
        <v>5</v>
      </c>
      <c r="J111" s="277" t="str">
        <f>B79</f>
        <v>Zhang, Calvin *</v>
      </c>
      <c r="K111" s="81"/>
      <c r="L111" s="81"/>
      <c r="M111" s="81"/>
      <c r="N111" s="81"/>
      <c r="O111" s="81"/>
      <c r="P111" s="429">
        <f>D79</f>
        <v>800</v>
      </c>
      <c r="Q111" s="429"/>
      <c r="R111" s="126"/>
      <c r="S111" s="138" t="s">
        <v>5</v>
      </c>
      <c r="T111" s="139"/>
      <c r="AH111" s="4"/>
      <c r="AJ111" s="87"/>
      <c r="AK111" s="87"/>
      <c r="AL111" s="87"/>
      <c r="AM111" s="87"/>
    </row>
    <row r="112" spans="1:39" ht="18" customHeight="1">
      <c r="A112" s="72"/>
      <c r="B112" s="78"/>
      <c r="C112" s="79"/>
      <c r="D112" s="79"/>
      <c r="E112" s="79"/>
      <c r="F112" s="79"/>
      <c r="G112" s="137"/>
      <c r="H112" s="73">
        <v>11</v>
      </c>
      <c r="I112" s="74">
        <v>4</v>
      </c>
      <c r="J112" s="80"/>
      <c r="K112" s="81"/>
      <c r="L112" s="81"/>
      <c r="M112" s="81"/>
      <c r="N112" s="81"/>
      <c r="O112" s="81"/>
      <c r="P112" s="81"/>
      <c r="Q112" s="81"/>
      <c r="R112" s="140"/>
      <c r="S112" s="141"/>
      <c r="T112" s="139"/>
      <c r="AH112" s="4"/>
      <c r="AJ112" s="87"/>
      <c r="AK112" s="87"/>
      <c r="AL112" s="87"/>
      <c r="AM112" s="87"/>
    </row>
    <row r="113" spans="1:39" ht="18" customHeight="1">
      <c r="A113" s="107" t="s">
        <v>10</v>
      </c>
      <c r="B113" s="142"/>
      <c r="C113" s="143"/>
      <c r="D113" s="143"/>
      <c r="E113" s="143"/>
      <c r="F113" s="143"/>
      <c r="G113" s="119"/>
      <c r="H113" s="84">
        <v>11</v>
      </c>
      <c r="I113" s="85">
        <v>6</v>
      </c>
      <c r="J113" s="144"/>
      <c r="K113" s="81"/>
      <c r="L113" s="81"/>
      <c r="M113" s="81"/>
      <c r="N113" s="81"/>
      <c r="O113" s="81"/>
      <c r="P113" s="81"/>
      <c r="Q113" s="81"/>
      <c r="R113" s="81"/>
      <c r="S113" s="147"/>
      <c r="T113" s="76"/>
      <c r="AH113" s="4"/>
      <c r="AJ113" s="87"/>
      <c r="AK113" s="87"/>
      <c r="AL113" s="87"/>
      <c r="AM113" s="87"/>
    </row>
    <row r="114" spans="1:39" ht="18" customHeight="1">
      <c r="A114" s="68"/>
      <c r="B114" s="130">
        <v>7</v>
      </c>
      <c r="C114" s="131"/>
      <c r="D114" s="131"/>
      <c r="E114" s="131"/>
      <c r="F114" s="131"/>
      <c r="G114" s="113"/>
      <c r="H114" s="69" t="s">
        <v>17</v>
      </c>
      <c r="I114" s="70"/>
      <c r="J114" s="68"/>
      <c r="K114" s="132"/>
      <c r="L114" s="132"/>
      <c r="M114" s="132"/>
      <c r="N114" s="132"/>
      <c r="O114" s="132"/>
      <c r="P114" s="132"/>
      <c r="Q114" s="132"/>
      <c r="R114" s="132"/>
      <c r="S114" s="146"/>
      <c r="T114" s="76"/>
      <c r="AH114" s="4"/>
      <c r="AJ114" s="87"/>
      <c r="AK114" s="87"/>
      <c r="AL114" s="87"/>
      <c r="AM114" s="87"/>
    </row>
    <row r="115" spans="1:39" ht="18" customHeight="1">
      <c r="A115" s="72"/>
      <c r="B115" s="78"/>
      <c r="C115" s="79"/>
      <c r="D115" s="79"/>
      <c r="E115" s="79"/>
      <c r="F115" s="79"/>
      <c r="G115" s="134"/>
      <c r="H115" s="73">
        <v>11</v>
      </c>
      <c r="I115" s="74">
        <v>13</v>
      </c>
      <c r="J115" s="72"/>
      <c r="K115" s="81"/>
      <c r="L115" s="81"/>
      <c r="M115" s="81"/>
      <c r="N115" s="81"/>
      <c r="O115" s="81"/>
      <c r="P115" s="81"/>
      <c r="Q115" s="81"/>
      <c r="R115" s="81"/>
      <c r="S115" s="147"/>
      <c r="T115" s="76"/>
      <c r="AH115" s="4"/>
      <c r="AJ115" s="87"/>
      <c r="AK115" s="87"/>
      <c r="AL115" s="87"/>
      <c r="AM115" s="87"/>
    </row>
    <row r="116" spans="1:39" ht="18" customHeight="1">
      <c r="A116" s="72" t="s">
        <v>2</v>
      </c>
      <c r="B116" s="135" t="str">
        <f>$B73</f>
        <v xml:space="preserve">Zhang, Teddy </v>
      </c>
      <c r="C116" s="79"/>
      <c r="D116" s="79"/>
      <c r="E116" s="429">
        <f>D73</f>
        <v>1899</v>
      </c>
      <c r="F116" s="429"/>
      <c r="G116" s="137"/>
      <c r="H116" s="73">
        <v>11</v>
      </c>
      <c r="I116" s="74">
        <v>8</v>
      </c>
      <c r="J116" s="135" t="str">
        <f>B75</f>
        <v xml:space="preserve">Fu, Michael </v>
      </c>
      <c r="K116" s="81"/>
      <c r="L116" s="81"/>
      <c r="M116" s="81"/>
      <c r="N116" s="81"/>
      <c r="O116" s="81"/>
      <c r="P116" s="429">
        <f>D75</f>
        <v>1647</v>
      </c>
      <c r="Q116" s="429"/>
      <c r="R116" s="140">
        <v>0</v>
      </c>
      <c r="S116" s="138" t="s">
        <v>3</v>
      </c>
      <c r="T116" s="139"/>
      <c r="AH116" s="4"/>
      <c r="AJ116" s="87"/>
      <c r="AK116" s="87"/>
      <c r="AL116" s="87"/>
      <c r="AM116" s="87"/>
    </row>
    <row r="117" spans="1:39" ht="18" customHeight="1">
      <c r="A117" s="72"/>
      <c r="B117" s="78"/>
      <c r="C117" s="79"/>
      <c r="D117" s="79"/>
      <c r="E117" s="79"/>
      <c r="F117" s="79"/>
      <c r="G117" s="137"/>
      <c r="H117" s="73">
        <v>11</v>
      </c>
      <c r="I117" s="74">
        <v>3</v>
      </c>
      <c r="J117" s="78"/>
      <c r="K117" s="81"/>
      <c r="L117" s="81"/>
      <c r="M117" s="81"/>
      <c r="N117" s="81"/>
      <c r="O117" s="81"/>
      <c r="P117" s="81"/>
      <c r="Q117" s="81"/>
      <c r="R117" s="140"/>
      <c r="S117" s="141"/>
      <c r="T117" s="139"/>
      <c r="AH117" s="4"/>
      <c r="AJ117" s="87"/>
      <c r="AK117" s="87"/>
      <c r="AL117" s="87"/>
      <c r="AM117" s="87"/>
    </row>
    <row r="118" spans="1:39" ht="18" customHeight="1">
      <c r="A118" s="107" t="s">
        <v>10</v>
      </c>
      <c r="B118" s="142"/>
      <c r="C118" s="143"/>
      <c r="D118" s="143"/>
      <c r="E118" s="143"/>
      <c r="F118" s="143"/>
      <c r="G118" s="119"/>
      <c r="H118" s="84">
        <v>11</v>
      </c>
      <c r="I118" s="85">
        <v>4</v>
      </c>
      <c r="J118" s="144"/>
      <c r="K118" s="103"/>
      <c r="L118" s="103"/>
      <c r="M118" s="103"/>
      <c r="N118" s="103"/>
      <c r="O118" s="103"/>
      <c r="P118" s="103"/>
      <c r="Q118" s="103"/>
      <c r="R118" s="103"/>
      <c r="S118" s="145"/>
      <c r="T118" s="76"/>
      <c r="AH118" s="4"/>
      <c r="AJ118" s="87"/>
      <c r="AK118" s="87"/>
      <c r="AL118" s="87"/>
      <c r="AM118" s="87"/>
    </row>
    <row r="119" spans="1:39" ht="18" customHeight="1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H119" s="4"/>
      <c r="AJ119" s="87"/>
      <c r="AK119" s="87"/>
      <c r="AL119" s="87"/>
      <c r="AM119" s="87"/>
    </row>
    <row r="120" spans="1:39" ht="18" customHeight="1">
      <c r="A120" s="108"/>
      <c r="B120" s="148" t="str">
        <f>B83</f>
        <v>Under 14 Singles</v>
      </c>
      <c r="C120" s="148"/>
      <c r="D120" s="148"/>
      <c r="E120" s="148"/>
      <c r="F120" s="148"/>
      <c r="G120" s="148"/>
      <c r="H120" s="149" t="str">
        <f>H83</f>
        <v>Group</v>
      </c>
      <c r="I120" s="148">
        <f>D71</f>
        <v>2</v>
      </c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H120" s="4"/>
      <c r="AJ120" s="87"/>
      <c r="AK120" s="87"/>
      <c r="AL120" s="87"/>
      <c r="AM120" s="87"/>
    </row>
    <row r="121" spans="1:39" ht="18" customHeight="1">
      <c r="A121" s="68"/>
      <c r="B121" s="130">
        <v>8</v>
      </c>
      <c r="C121" s="131"/>
      <c r="D121" s="131"/>
      <c r="E121" s="131"/>
      <c r="F121" s="131"/>
      <c r="G121" s="113"/>
      <c r="H121" s="69" t="s">
        <v>17</v>
      </c>
      <c r="I121" s="70"/>
      <c r="J121" s="68"/>
      <c r="K121" s="132"/>
      <c r="L121" s="132"/>
      <c r="M121" s="132"/>
      <c r="N121" s="132"/>
      <c r="O121" s="132"/>
      <c r="P121" s="132"/>
      <c r="Q121" s="132"/>
      <c r="R121" s="132"/>
      <c r="S121" s="146"/>
      <c r="T121" s="76"/>
      <c r="AH121" s="4"/>
      <c r="AJ121" s="87"/>
      <c r="AK121" s="87"/>
      <c r="AL121" s="87"/>
      <c r="AM121" s="87"/>
    </row>
    <row r="122" spans="1:39" ht="18" customHeight="1">
      <c r="A122" s="72"/>
      <c r="B122" s="78"/>
      <c r="C122" s="79"/>
      <c r="D122" s="79"/>
      <c r="E122" s="79"/>
      <c r="F122" s="79"/>
      <c r="G122" s="134"/>
      <c r="H122" s="73" t="s">
        <v>17</v>
      </c>
      <c r="I122" s="74"/>
      <c r="J122" s="72"/>
      <c r="K122" s="81"/>
      <c r="L122" s="81"/>
      <c r="M122" s="81"/>
      <c r="N122" s="81"/>
      <c r="O122" s="81"/>
      <c r="P122" s="81"/>
      <c r="Q122" s="81"/>
      <c r="R122" s="81"/>
      <c r="S122" s="147"/>
      <c r="T122" s="76"/>
      <c r="AH122" s="4"/>
      <c r="AJ122" s="87"/>
      <c r="AK122" s="87"/>
      <c r="AL122" s="87"/>
      <c r="AM122" s="87"/>
    </row>
    <row r="123" spans="1:39" ht="18" customHeight="1">
      <c r="A123" s="72" t="s">
        <v>5</v>
      </c>
      <c r="B123" s="135" t="str">
        <f>B79</f>
        <v>Zhang, Calvin *</v>
      </c>
      <c r="C123" s="81"/>
      <c r="D123" s="81"/>
      <c r="E123" s="429">
        <f>D79</f>
        <v>800</v>
      </c>
      <c r="F123" s="429"/>
      <c r="G123" s="137"/>
      <c r="H123" s="73">
        <v>11</v>
      </c>
      <c r="I123" s="74">
        <v>3</v>
      </c>
      <c r="J123" s="277" t="str">
        <f>B81</f>
        <v>Koppaka, Rithwik *</v>
      </c>
      <c r="K123" s="81"/>
      <c r="L123" s="81"/>
      <c r="M123" s="81"/>
      <c r="N123" s="81"/>
      <c r="O123" s="81"/>
      <c r="P123" s="429">
        <f>D81</f>
        <v>250</v>
      </c>
      <c r="Q123" s="429"/>
      <c r="R123" s="140"/>
      <c r="S123" s="138" t="s">
        <v>14</v>
      </c>
      <c r="T123" s="139"/>
      <c r="AH123" s="4"/>
      <c r="AJ123" s="87"/>
      <c r="AK123" s="87"/>
      <c r="AL123" s="87"/>
      <c r="AM123" s="87"/>
    </row>
    <row r="124" spans="1:39" ht="18" customHeight="1">
      <c r="A124" s="72"/>
      <c r="B124" s="80"/>
      <c r="C124" s="81"/>
      <c r="D124" s="81"/>
      <c r="E124" s="81"/>
      <c r="F124" s="81"/>
      <c r="G124" s="137"/>
      <c r="H124" s="73">
        <v>11</v>
      </c>
      <c r="I124" s="74">
        <v>8</v>
      </c>
      <c r="J124" s="78"/>
      <c r="K124" s="81"/>
      <c r="L124" s="81"/>
      <c r="M124" s="81"/>
      <c r="N124" s="81"/>
      <c r="O124" s="81"/>
      <c r="P124" s="81"/>
      <c r="Q124" s="81"/>
      <c r="R124" s="140"/>
      <c r="S124" s="141"/>
      <c r="T124" s="139"/>
      <c r="AH124" s="4"/>
      <c r="AJ124" s="87"/>
      <c r="AK124" s="87"/>
      <c r="AL124" s="87"/>
      <c r="AM124" s="87"/>
    </row>
    <row r="125" spans="1:39" ht="18" customHeight="1">
      <c r="A125" s="86" t="s">
        <v>10</v>
      </c>
      <c r="B125" s="142"/>
      <c r="C125" s="143"/>
      <c r="D125" s="143"/>
      <c r="E125" s="143"/>
      <c r="F125" s="143"/>
      <c r="G125" s="119"/>
      <c r="H125" s="84">
        <v>11</v>
      </c>
      <c r="I125" s="85">
        <v>3</v>
      </c>
      <c r="J125" s="144"/>
      <c r="K125" s="103"/>
      <c r="L125" s="103"/>
      <c r="M125" s="103"/>
      <c r="N125" s="103"/>
      <c r="O125" s="103"/>
      <c r="P125" s="103"/>
      <c r="Q125" s="103"/>
      <c r="R125" s="103"/>
      <c r="S125" s="145"/>
      <c r="T125" s="76"/>
      <c r="AH125" s="4"/>
      <c r="AJ125" s="87"/>
      <c r="AK125" s="87"/>
      <c r="AL125" s="87"/>
      <c r="AM125" s="87"/>
    </row>
    <row r="126" spans="1:39" ht="18" customHeight="1">
      <c r="A126" s="72"/>
      <c r="B126" s="130">
        <v>9</v>
      </c>
      <c r="C126" s="131"/>
      <c r="D126" s="131"/>
      <c r="E126" s="131"/>
      <c r="F126" s="131"/>
      <c r="G126" s="113"/>
      <c r="H126" s="69" t="s">
        <v>17</v>
      </c>
      <c r="I126" s="70"/>
      <c r="J126" s="68"/>
      <c r="K126" s="132"/>
      <c r="L126" s="132"/>
      <c r="M126" s="132"/>
      <c r="N126" s="132"/>
      <c r="O126" s="132"/>
      <c r="P126" s="132"/>
      <c r="Q126" s="132"/>
      <c r="R126" s="150"/>
      <c r="S126" s="146"/>
      <c r="T126" s="76"/>
      <c r="AH126" s="4"/>
      <c r="AJ126" s="87"/>
      <c r="AK126" s="87"/>
      <c r="AL126" s="87"/>
      <c r="AM126" s="87"/>
    </row>
    <row r="127" spans="1:39" ht="18" customHeight="1">
      <c r="A127" s="72"/>
      <c r="B127" s="78"/>
      <c r="C127" s="79"/>
      <c r="D127" s="79"/>
      <c r="E127" s="79"/>
      <c r="F127" s="79"/>
      <c r="G127" s="134"/>
      <c r="H127" s="73" t="s">
        <v>17</v>
      </c>
      <c r="I127" s="74"/>
      <c r="J127" s="72"/>
      <c r="K127" s="81"/>
      <c r="L127" s="81"/>
      <c r="M127" s="81"/>
      <c r="N127" s="81"/>
      <c r="O127" s="81"/>
      <c r="P127" s="81"/>
      <c r="Q127" s="81"/>
      <c r="R127" s="126"/>
      <c r="S127" s="147"/>
      <c r="T127" s="76"/>
      <c r="AH127" s="4"/>
      <c r="AJ127" s="87"/>
      <c r="AK127" s="87"/>
      <c r="AL127" s="87"/>
      <c r="AM127" s="87"/>
    </row>
    <row r="128" spans="1:39" ht="18" customHeight="1">
      <c r="A128" s="72" t="s">
        <v>2</v>
      </c>
      <c r="B128" s="135" t="str">
        <f>$B73</f>
        <v xml:space="preserve">Zhang, Teddy </v>
      </c>
      <c r="C128" s="81"/>
      <c r="D128" s="81"/>
      <c r="E128" s="429">
        <f>D73</f>
        <v>1899</v>
      </c>
      <c r="F128" s="429"/>
      <c r="G128" s="137"/>
      <c r="H128" s="73">
        <v>11</v>
      </c>
      <c r="I128" s="74">
        <v>2</v>
      </c>
      <c r="J128" s="135" t="str">
        <f>B81</f>
        <v>Koppaka, Rithwik *</v>
      </c>
      <c r="K128" s="81"/>
      <c r="L128" s="81"/>
      <c r="M128" s="81"/>
      <c r="N128" s="81"/>
      <c r="O128" s="81"/>
      <c r="P128" s="429">
        <f>D81</f>
        <v>250</v>
      </c>
      <c r="Q128" s="429"/>
      <c r="R128" s="137">
        <v>0</v>
      </c>
      <c r="S128" s="138" t="s">
        <v>14</v>
      </c>
      <c r="T128" s="139"/>
      <c r="AH128" s="4"/>
      <c r="AJ128" s="87"/>
      <c r="AK128" s="87"/>
      <c r="AL128" s="87"/>
      <c r="AM128" s="87"/>
    </row>
    <row r="129" spans="1:39" ht="18" customHeight="1">
      <c r="A129" s="72"/>
      <c r="B129" s="80"/>
      <c r="C129" s="81"/>
      <c r="D129" s="81"/>
      <c r="E129" s="81"/>
      <c r="F129" s="81"/>
      <c r="G129" s="137"/>
      <c r="H129" s="73">
        <v>11</v>
      </c>
      <c r="I129" s="74">
        <v>2</v>
      </c>
      <c r="J129" s="78"/>
      <c r="K129" s="81"/>
      <c r="L129" s="81"/>
      <c r="M129" s="81"/>
      <c r="N129" s="81"/>
      <c r="O129" s="81"/>
      <c r="P129" s="81"/>
      <c r="Q129" s="81"/>
      <c r="R129" s="137"/>
      <c r="S129" s="141"/>
      <c r="T129" s="139"/>
      <c r="AH129" s="4"/>
      <c r="AJ129" s="87"/>
      <c r="AK129" s="87"/>
      <c r="AL129" s="87"/>
      <c r="AM129" s="87"/>
    </row>
    <row r="130" spans="1:39" ht="18" customHeight="1">
      <c r="A130" s="107" t="s">
        <v>10</v>
      </c>
      <c r="B130" s="142"/>
      <c r="C130" s="143"/>
      <c r="D130" s="143"/>
      <c r="E130" s="143"/>
      <c r="F130" s="143"/>
      <c r="G130" s="119"/>
      <c r="H130" s="84">
        <v>11</v>
      </c>
      <c r="I130" s="85">
        <v>1</v>
      </c>
      <c r="J130" s="144"/>
      <c r="K130" s="103"/>
      <c r="L130" s="103"/>
      <c r="M130" s="103"/>
      <c r="N130" s="103"/>
      <c r="O130" s="103"/>
      <c r="P130" s="103"/>
      <c r="Q130" s="103"/>
      <c r="R130" s="125"/>
      <c r="S130" s="145"/>
      <c r="T130" s="76"/>
      <c r="AH130" s="4"/>
      <c r="AJ130" s="87"/>
      <c r="AK130" s="87"/>
      <c r="AL130" s="87"/>
      <c r="AM130" s="87"/>
    </row>
    <row r="131" spans="1:39" ht="18" customHeight="1">
      <c r="A131" s="68"/>
      <c r="B131" s="130">
        <v>10</v>
      </c>
      <c r="C131" s="131"/>
      <c r="D131" s="131"/>
      <c r="E131" s="131"/>
      <c r="F131" s="131"/>
      <c r="G131" s="113"/>
      <c r="H131" s="69" t="s">
        <v>17</v>
      </c>
      <c r="I131" s="70"/>
      <c r="J131" s="68"/>
      <c r="K131" s="132"/>
      <c r="L131" s="132"/>
      <c r="M131" s="132"/>
      <c r="N131" s="132"/>
      <c r="O131" s="132"/>
      <c r="P131" s="132"/>
      <c r="Q131" s="132"/>
      <c r="R131" s="150"/>
      <c r="S131" s="146"/>
      <c r="T131" s="76"/>
      <c r="AH131" s="4"/>
      <c r="AJ131" s="87"/>
      <c r="AK131" s="87"/>
      <c r="AL131" s="87"/>
      <c r="AM131" s="87"/>
    </row>
    <row r="132" spans="1:39" ht="18" customHeight="1">
      <c r="A132" s="72"/>
      <c r="B132" s="78"/>
      <c r="C132" s="79"/>
      <c r="D132" s="79"/>
      <c r="E132" s="79"/>
      <c r="F132" s="79"/>
      <c r="G132" s="134"/>
      <c r="H132" s="73" t="s">
        <v>17</v>
      </c>
      <c r="I132" s="74"/>
      <c r="J132" s="72"/>
      <c r="K132" s="81"/>
      <c r="L132" s="81"/>
      <c r="M132" s="81"/>
      <c r="N132" s="81"/>
      <c r="O132" s="81"/>
      <c r="P132" s="81"/>
      <c r="Q132" s="81"/>
      <c r="R132" s="126"/>
      <c r="S132" s="147"/>
      <c r="T132" s="76"/>
      <c r="AH132" s="4"/>
      <c r="AJ132" s="87"/>
      <c r="AK132" s="87"/>
      <c r="AL132" s="87"/>
      <c r="AM132" s="87"/>
    </row>
    <row r="133" spans="1:39" ht="18" customHeight="1">
      <c r="A133" s="72" t="s">
        <v>3</v>
      </c>
      <c r="B133" s="277" t="str">
        <f>B75</f>
        <v xml:space="preserve">Fu, Michael </v>
      </c>
      <c r="C133" s="79"/>
      <c r="D133" s="79"/>
      <c r="E133" s="429">
        <f>D75</f>
        <v>1647</v>
      </c>
      <c r="F133" s="429"/>
      <c r="G133" s="137"/>
      <c r="H133" s="73">
        <v>11</v>
      </c>
      <c r="I133" s="74">
        <v>4</v>
      </c>
      <c r="J133" s="277" t="str">
        <f>B77</f>
        <v xml:space="preserve">Bao, Jonathan </v>
      </c>
      <c r="K133" s="81"/>
      <c r="L133" s="81"/>
      <c r="M133" s="81"/>
      <c r="N133" s="81"/>
      <c r="O133" s="81"/>
      <c r="P133" s="429">
        <f>D77</f>
        <v>1002</v>
      </c>
      <c r="Q133" s="429"/>
      <c r="R133" s="126"/>
      <c r="S133" s="138" t="s">
        <v>4</v>
      </c>
      <c r="T133" s="139"/>
      <c r="AH133" s="4"/>
      <c r="AJ133" s="87"/>
      <c r="AK133" s="87"/>
      <c r="AL133" s="87"/>
      <c r="AM133" s="87"/>
    </row>
    <row r="134" spans="1:39" ht="18" customHeight="1">
      <c r="A134" s="72"/>
      <c r="B134" s="78"/>
      <c r="C134" s="79"/>
      <c r="D134" s="79"/>
      <c r="E134" s="79"/>
      <c r="F134" s="79"/>
      <c r="G134" s="137"/>
      <c r="H134" s="73">
        <v>11</v>
      </c>
      <c r="I134" s="74">
        <v>2</v>
      </c>
      <c r="J134" s="80"/>
      <c r="K134" s="81"/>
      <c r="L134" s="81"/>
      <c r="M134" s="81"/>
      <c r="N134" s="81"/>
      <c r="O134" s="81"/>
      <c r="P134" s="81"/>
      <c r="Q134" s="81"/>
      <c r="R134" s="137"/>
      <c r="S134" s="151"/>
      <c r="T134" s="139"/>
      <c r="AH134" s="4"/>
      <c r="AJ134" s="87"/>
      <c r="AK134" s="87"/>
      <c r="AL134" s="87"/>
      <c r="AM134" s="87"/>
    </row>
    <row r="135" spans="1:39" ht="18" customHeight="1">
      <c r="A135" s="107" t="s">
        <v>10</v>
      </c>
      <c r="B135" s="142"/>
      <c r="C135" s="143"/>
      <c r="D135" s="143"/>
      <c r="E135" s="143"/>
      <c r="F135" s="143"/>
      <c r="G135" s="119"/>
      <c r="H135" s="84">
        <v>11</v>
      </c>
      <c r="I135" s="85">
        <v>6</v>
      </c>
      <c r="J135" s="144"/>
      <c r="K135" s="103"/>
      <c r="L135" s="103"/>
      <c r="M135" s="103"/>
      <c r="N135" s="103"/>
      <c r="O135" s="103"/>
      <c r="P135" s="103"/>
      <c r="Q135" s="103"/>
      <c r="R135" s="125"/>
      <c r="S135" s="152"/>
      <c r="T135" s="76"/>
      <c r="AH135" s="4"/>
      <c r="AJ135" s="87"/>
      <c r="AK135" s="87"/>
      <c r="AL135" s="87"/>
      <c r="AM135" s="87"/>
    </row>
    <row r="138" spans="1:39" ht="23" customHeight="1">
      <c r="B138" s="121" t="s">
        <v>87</v>
      </c>
      <c r="C138" s="121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9">
      <c r="B139" s="122"/>
      <c r="C139" s="122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K139" s="4" t="s">
        <v>13</v>
      </c>
    </row>
    <row r="140" spans="1:39">
      <c r="B140" s="123"/>
      <c r="C140" s="123" t="s">
        <v>1</v>
      </c>
      <c r="D140" s="2">
        <v>3</v>
      </c>
      <c r="E140" s="11"/>
      <c r="F140" s="11" t="s">
        <v>2</v>
      </c>
      <c r="G140" s="11"/>
      <c r="H140" s="11"/>
      <c r="I140" s="11" t="s">
        <v>3</v>
      </c>
      <c r="J140" s="124"/>
      <c r="K140" s="11"/>
      <c r="L140" s="11" t="s">
        <v>4</v>
      </c>
      <c r="M140" s="124"/>
      <c r="N140" s="11"/>
      <c r="O140" s="11" t="s">
        <v>5</v>
      </c>
      <c r="P140" s="124" t="s">
        <v>10</v>
      </c>
      <c r="Q140" s="124"/>
      <c r="R140" s="124" t="s">
        <v>14</v>
      </c>
      <c r="S140" s="124" t="s">
        <v>10</v>
      </c>
      <c r="T140" s="9" t="s">
        <v>2</v>
      </c>
      <c r="U140" s="10"/>
      <c r="V140" s="9" t="s">
        <v>3</v>
      </c>
      <c r="W140" s="10"/>
      <c r="X140" s="9" t="s">
        <v>4</v>
      </c>
      <c r="Y140" s="10"/>
      <c r="Z140" s="9" t="s">
        <v>5</v>
      </c>
      <c r="AA140" s="10"/>
      <c r="AB140" s="9" t="s">
        <v>14</v>
      </c>
      <c r="AC140" s="10"/>
      <c r="AD140" s="88" t="s">
        <v>6</v>
      </c>
      <c r="AE140" s="89" t="s">
        <v>7</v>
      </c>
      <c r="AF140" s="83" t="s">
        <v>8</v>
      </c>
      <c r="AG140" s="88" t="s">
        <v>15</v>
      </c>
      <c r="AH140" s="88" t="s">
        <v>16</v>
      </c>
      <c r="AI140" s="75"/>
    </row>
    <row r="141" spans="1:39" ht="17" customHeight="1">
      <c r="B141" s="14">
        <v>88793</v>
      </c>
      <c r="C141" s="15"/>
      <c r="D141" s="16" t="s">
        <v>48</v>
      </c>
      <c r="E141" s="17"/>
      <c r="F141" s="18"/>
      <c r="G141" s="18"/>
      <c r="H141" s="19" t="s">
        <v>8</v>
      </c>
      <c r="I141" s="20">
        <v>12</v>
      </c>
      <c r="J141" s="21">
        <v>-3</v>
      </c>
      <c r="K141" s="19" t="str">
        <f>IF(M142&lt;0,"L",IF(M142&gt;0,"W", ))</f>
        <v>W</v>
      </c>
      <c r="L141" s="20"/>
      <c r="M141" s="21"/>
      <c r="N141" s="19" t="str">
        <f>IF(P142&lt;0,"L",IF(P142&gt;0,"W", ))</f>
        <v>W</v>
      </c>
      <c r="O141" s="20">
        <f>IF($I173&lt;$H173,$I173, -$H173)</f>
        <v>0</v>
      </c>
      <c r="P141" s="21">
        <f>IF($I174&lt;$H174,$I174, -$H174)</f>
        <v>0</v>
      </c>
      <c r="Q141" s="19" t="str">
        <f>IF(S142&lt;0,"L",IF(S142&gt;0,"W", ))</f>
        <v>W</v>
      </c>
      <c r="R141" s="20">
        <f>IF($I163&lt;$H163,$I163, -$H163)</f>
        <v>0</v>
      </c>
      <c r="S141" s="21">
        <f>IF($I164&lt;$H164,$I164, -$H164)</f>
        <v>0</v>
      </c>
      <c r="T141" s="23"/>
      <c r="U141" s="24"/>
      <c r="V141" s="25">
        <f>IF(H141="W",2, )</f>
        <v>0</v>
      </c>
      <c r="W141" s="26">
        <f>IF(J142&lt;0, 1, )</f>
        <v>1</v>
      </c>
      <c r="X141" s="25">
        <f>IF(K141="W",2, )</f>
        <v>2</v>
      </c>
      <c r="Y141" s="26">
        <f>IF(M142&lt;0, 1, )</f>
        <v>0</v>
      </c>
      <c r="Z141" s="25">
        <f>IF(N141="W",2, )</f>
        <v>2</v>
      </c>
      <c r="AA141" s="26">
        <f>IF(P142&lt;0, 1, )</f>
        <v>0</v>
      </c>
      <c r="AB141" s="25">
        <f>IF(Q141="W",2, )</f>
        <v>2</v>
      </c>
      <c r="AC141" s="26">
        <f>IF(S142&lt;0, 1, )</f>
        <v>0</v>
      </c>
      <c r="AD141" s="27">
        <f>SUM(T141:AC141)</f>
        <v>7</v>
      </c>
      <c r="AE141" s="19"/>
      <c r="AF141" s="26"/>
      <c r="AG141" s="26">
        <v>2</v>
      </c>
      <c r="AH141" s="26"/>
      <c r="AI141" s="76"/>
      <c r="AK141" s="14">
        <v>90294</v>
      </c>
      <c r="AL141" s="15"/>
      <c r="AM141" s="16" t="s">
        <v>50</v>
      </c>
    </row>
    <row r="142" spans="1:39" ht="17" customHeight="1">
      <c r="A142" s="125" t="s">
        <v>2</v>
      </c>
      <c r="B142" s="31" t="s">
        <v>74</v>
      </c>
      <c r="C142" s="32"/>
      <c r="D142" s="33">
        <v>1792</v>
      </c>
      <c r="E142" s="34"/>
      <c r="F142" s="35"/>
      <c r="G142" s="35"/>
      <c r="H142" s="36">
        <v>-5</v>
      </c>
      <c r="I142" s="37">
        <v>12</v>
      </c>
      <c r="J142" s="37">
        <v>-10</v>
      </c>
      <c r="K142" s="36">
        <v>6</v>
      </c>
      <c r="L142" s="37">
        <v>5</v>
      </c>
      <c r="M142" s="37">
        <v>5</v>
      </c>
      <c r="N142" s="36">
        <v>3</v>
      </c>
      <c r="O142" s="37">
        <v>8</v>
      </c>
      <c r="P142" s="37">
        <v>5</v>
      </c>
      <c r="Q142" s="36">
        <v>6</v>
      </c>
      <c r="R142" s="37">
        <v>1</v>
      </c>
      <c r="S142" s="37">
        <v>4</v>
      </c>
      <c r="T142" s="39"/>
      <c r="U142" s="40"/>
      <c r="V142" s="41"/>
      <c r="W142" s="30"/>
      <c r="X142" s="41"/>
      <c r="Y142" s="30"/>
      <c r="Z142" s="41"/>
      <c r="AA142" s="30"/>
      <c r="AB142" s="41"/>
      <c r="AC142" s="30"/>
      <c r="AD142" s="42"/>
      <c r="AE142" s="61"/>
      <c r="AF142" s="62"/>
      <c r="AG142" s="62"/>
      <c r="AH142" s="62"/>
      <c r="AI142" s="76"/>
      <c r="AJ142" s="6">
        <v>1</v>
      </c>
      <c r="AK142" s="31" t="s">
        <v>75</v>
      </c>
      <c r="AL142" s="32"/>
      <c r="AM142" s="33">
        <v>1666</v>
      </c>
    </row>
    <row r="143" spans="1:39" ht="17" customHeight="1">
      <c r="A143" s="126"/>
      <c r="B143" s="14">
        <v>90294</v>
      </c>
      <c r="C143" s="15"/>
      <c r="D143" s="16" t="s">
        <v>50</v>
      </c>
      <c r="E143" s="19" t="str">
        <f>IF(G144&lt;0,"L",IF(G144&gt;0,"W", ))</f>
        <v>W</v>
      </c>
      <c r="F143" s="20">
        <f>-I141</f>
        <v>-12</v>
      </c>
      <c r="G143" s="46">
        <f>-J141</f>
        <v>3</v>
      </c>
      <c r="H143" s="17"/>
      <c r="I143" s="18"/>
      <c r="J143" s="18"/>
      <c r="K143" s="19" t="str">
        <f>IF(M144&lt;0,"L",IF(M144&gt;0,"W", ))</f>
        <v>W</v>
      </c>
      <c r="L143" s="20">
        <f>IF($I168&lt;$H168,$I168, -$H168)</f>
        <v>0</v>
      </c>
      <c r="M143" s="21"/>
      <c r="N143" s="19" t="str">
        <f>IF(P144&lt;0,"L",IF(P144&gt;0,"W", ))</f>
        <v>W</v>
      </c>
      <c r="O143" s="20">
        <f>IF($I190&lt;$H190,$I190, -$H190)</f>
        <v>0</v>
      </c>
      <c r="P143" s="21">
        <v>8</v>
      </c>
      <c r="Q143" s="19" t="str">
        <f>IF(S144&lt;0,"L",IF(S144&gt;0,"W", ))</f>
        <v>W</v>
      </c>
      <c r="R143" s="20">
        <f>IF($I153&lt;$H153,$I153, -$H153)</f>
        <v>0</v>
      </c>
      <c r="S143" s="21">
        <f>IF($I154&lt;$H154,$I154, -$H154)</f>
        <v>0</v>
      </c>
      <c r="T143" s="47">
        <f>IF(E143="W",2, )</f>
        <v>2</v>
      </c>
      <c r="U143" s="26">
        <f>IF(G144&lt;0, 1, )</f>
        <v>0</v>
      </c>
      <c r="V143" s="23"/>
      <c r="W143" s="24"/>
      <c r="X143" s="25">
        <f>IF(K143="W",2, )</f>
        <v>2</v>
      </c>
      <c r="Y143" s="26">
        <f>IF(M144&lt;0, 1, )</f>
        <v>0</v>
      </c>
      <c r="Z143" s="25">
        <f>IF(N143="W",2, )</f>
        <v>2</v>
      </c>
      <c r="AA143" s="26">
        <f>IF(P144&lt;0, 1, )</f>
        <v>0</v>
      </c>
      <c r="AB143" s="25">
        <f>IF(Q143="W",2, )</f>
        <v>2</v>
      </c>
      <c r="AC143" s="26">
        <f>IF(S144&lt;0, 1, )</f>
        <v>0</v>
      </c>
      <c r="AD143" s="27">
        <f>SUM(T143:AC143)</f>
        <v>8</v>
      </c>
      <c r="AE143" s="49"/>
      <c r="AF143" s="26"/>
      <c r="AG143" s="26">
        <v>1</v>
      </c>
      <c r="AH143" s="26"/>
      <c r="AI143" s="76"/>
      <c r="AJ143" s="6"/>
      <c r="AK143" s="4">
        <f t="shared" ref="AK143:AK150" si="4">B143</f>
        <v>90294</v>
      </c>
      <c r="AM143" s="11" t="str">
        <f t="shared" ref="AM143:AM150" si="5">D143</f>
        <v>E.C. Sports</v>
      </c>
    </row>
    <row r="144" spans="1:39" ht="17" customHeight="1">
      <c r="A144" s="125" t="s">
        <v>3</v>
      </c>
      <c r="B144" s="31" t="s">
        <v>75</v>
      </c>
      <c r="C144" s="32"/>
      <c r="D144" s="33">
        <v>1666</v>
      </c>
      <c r="E144" s="49">
        <f>-H142</f>
        <v>5</v>
      </c>
      <c r="F144" s="50">
        <f>-I142</f>
        <v>-12</v>
      </c>
      <c r="G144" s="26">
        <f>-J142</f>
        <v>10</v>
      </c>
      <c r="H144" s="34"/>
      <c r="I144" s="35"/>
      <c r="J144" s="35"/>
      <c r="K144" s="36">
        <v>9</v>
      </c>
      <c r="L144" s="37">
        <v>7</v>
      </c>
      <c r="M144" s="37">
        <v>8</v>
      </c>
      <c r="N144" s="36">
        <v>7</v>
      </c>
      <c r="O144" s="37">
        <v>-3</v>
      </c>
      <c r="P144" s="37">
        <v>9</v>
      </c>
      <c r="Q144" s="36">
        <v>4</v>
      </c>
      <c r="R144" s="37">
        <v>1</v>
      </c>
      <c r="S144" s="37">
        <v>4</v>
      </c>
      <c r="T144" s="51"/>
      <c r="U144" s="30"/>
      <c r="V144" s="39"/>
      <c r="W144" s="40"/>
      <c r="X144" s="41"/>
      <c r="Y144" s="30"/>
      <c r="Z144" s="41"/>
      <c r="AA144" s="30"/>
      <c r="AB144" s="41"/>
      <c r="AC144" s="30"/>
      <c r="AD144" s="42"/>
      <c r="AE144" s="61"/>
      <c r="AF144" s="62"/>
      <c r="AG144" s="62"/>
      <c r="AH144" s="62"/>
      <c r="AI144" s="76"/>
      <c r="AJ144" s="6">
        <v>2</v>
      </c>
      <c r="AK144" s="4" t="str">
        <f t="shared" si="4"/>
        <v xml:space="preserve">Chen, Patrick </v>
      </c>
      <c r="AM144" s="4">
        <f t="shared" si="5"/>
        <v>1666</v>
      </c>
    </row>
    <row r="145" spans="1:39" ht="17" customHeight="1">
      <c r="A145" s="126"/>
      <c r="B145" s="14">
        <v>88794</v>
      </c>
      <c r="C145" s="15"/>
      <c r="D145" s="16" t="s">
        <v>48</v>
      </c>
      <c r="E145" s="19" t="str">
        <f>IF(G146&lt;0,"L",IF(G146&gt;0,"W", ))</f>
        <v>L</v>
      </c>
      <c r="F145" s="20">
        <f>-L141</f>
        <v>0</v>
      </c>
      <c r="G145" s="46">
        <f>-M141</f>
        <v>0</v>
      </c>
      <c r="H145" s="19" t="str">
        <f>IF(J146&lt;0,"L",IF(J146&gt;0,"W", ))</f>
        <v>L</v>
      </c>
      <c r="I145" s="20">
        <f>-L143</f>
        <v>0</v>
      </c>
      <c r="J145" s="46">
        <f>-M143</f>
        <v>0</v>
      </c>
      <c r="K145" s="17"/>
      <c r="L145" s="18"/>
      <c r="M145" s="18"/>
      <c r="N145" s="19" t="str">
        <f>IF(P146&lt;0,"L",IF(P146&gt;0,"W", ))</f>
        <v>W</v>
      </c>
      <c r="O145" s="20">
        <f>IF($I158&lt;$H158,$I158, -$H158)</f>
        <v>0</v>
      </c>
      <c r="P145" s="21">
        <f>IF($I159&lt;$H159,$I159, -$H159)</f>
        <v>0</v>
      </c>
      <c r="Q145" s="19" t="str">
        <f>IF(S146&lt;0,"L",IF(S146&gt;0,"W", ))</f>
        <v>W</v>
      </c>
      <c r="R145" s="20">
        <f>IF($I178&lt;$H178,$I178, -$H178)</f>
        <v>0</v>
      </c>
      <c r="S145" s="21"/>
      <c r="T145" s="47">
        <f>IF(E145="W",2, )</f>
        <v>0</v>
      </c>
      <c r="U145" s="26">
        <f>IF(G146&lt;0, 1, )</f>
        <v>1</v>
      </c>
      <c r="V145" s="25">
        <f>IF(H145="W",2, )</f>
        <v>0</v>
      </c>
      <c r="W145" s="26">
        <f>IF(J146&lt;0, 1, )</f>
        <v>1</v>
      </c>
      <c r="X145" s="23"/>
      <c r="Y145" s="24"/>
      <c r="Z145" s="25">
        <f>IF(N145="W",2, )</f>
        <v>2</v>
      </c>
      <c r="AA145" s="26">
        <f>IF(P146&lt;0, 1, )</f>
        <v>0</v>
      </c>
      <c r="AB145" s="25">
        <f>IF(Q145="W",2, )</f>
        <v>2</v>
      </c>
      <c r="AC145" s="26">
        <f>IF(S146&lt;0, 1, )</f>
        <v>0</v>
      </c>
      <c r="AD145" s="27">
        <f>SUM(T145:AC145)</f>
        <v>6</v>
      </c>
      <c r="AE145" s="49"/>
      <c r="AF145" s="26"/>
      <c r="AG145" s="26">
        <v>3</v>
      </c>
      <c r="AH145" s="26"/>
      <c r="AI145" s="76"/>
      <c r="AJ145" s="6"/>
      <c r="AK145" s="4">
        <f t="shared" si="4"/>
        <v>88794</v>
      </c>
      <c r="AM145" s="11" t="str">
        <f t="shared" si="5"/>
        <v>AITTA</v>
      </c>
    </row>
    <row r="146" spans="1:39" ht="17" customHeight="1">
      <c r="A146" s="125" t="s">
        <v>4</v>
      </c>
      <c r="B146" s="31" t="s">
        <v>79</v>
      </c>
      <c r="C146" s="32"/>
      <c r="D146" s="33">
        <v>1224</v>
      </c>
      <c r="E146" s="49">
        <f>-K142</f>
        <v>-6</v>
      </c>
      <c r="F146" s="50">
        <f>-L142</f>
        <v>-5</v>
      </c>
      <c r="G146" s="26">
        <f>-M142</f>
        <v>-5</v>
      </c>
      <c r="H146" s="49">
        <f>-K144</f>
        <v>-9</v>
      </c>
      <c r="I146" s="50">
        <f>-L144</f>
        <v>-7</v>
      </c>
      <c r="J146" s="26">
        <f>-M144</f>
        <v>-8</v>
      </c>
      <c r="K146" s="34"/>
      <c r="L146" s="35"/>
      <c r="M146" s="35"/>
      <c r="N146" s="36">
        <v>8</v>
      </c>
      <c r="O146" s="37">
        <v>8</v>
      </c>
      <c r="P146" s="37">
        <v>12</v>
      </c>
      <c r="Q146" s="36">
        <v>3</v>
      </c>
      <c r="R146" s="37">
        <v>5</v>
      </c>
      <c r="S146" s="37">
        <v>8</v>
      </c>
      <c r="T146" s="51"/>
      <c r="U146" s="30"/>
      <c r="V146" s="41"/>
      <c r="W146" s="30"/>
      <c r="X146" s="39"/>
      <c r="Y146" s="40"/>
      <c r="Z146" s="41"/>
      <c r="AA146" s="30"/>
      <c r="AB146" s="41"/>
      <c r="AC146" s="30"/>
      <c r="AD146" s="42"/>
      <c r="AE146" s="61"/>
      <c r="AF146" s="62"/>
      <c r="AG146" s="62"/>
      <c r="AH146" s="62"/>
      <c r="AI146" s="76"/>
      <c r="AJ146" s="6">
        <v>3</v>
      </c>
      <c r="AK146" s="4" t="str">
        <f t="shared" si="4"/>
        <v xml:space="preserve">Yu, Alex </v>
      </c>
      <c r="AM146" s="4">
        <f t="shared" si="5"/>
        <v>1224</v>
      </c>
    </row>
    <row r="147" spans="1:39" ht="17" customHeight="1">
      <c r="A147" s="126"/>
      <c r="B147" s="14">
        <v>9999996</v>
      </c>
      <c r="C147" s="15"/>
      <c r="D147" s="16" t="s">
        <v>31</v>
      </c>
      <c r="E147" s="19" t="str">
        <f>IF(G148&lt;0,"L",IF(G148&gt;0,"W", ))</f>
        <v>L</v>
      </c>
      <c r="F147" s="20">
        <f>-O141</f>
        <v>0</v>
      </c>
      <c r="G147" s="52">
        <f>-P141</f>
        <v>0</v>
      </c>
      <c r="H147" s="19" t="str">
        <f>IF(J148&lt;0,"L",IF(J148&gt;0,"W", ))</f>
        <v>L</v>
      </c>
      <c r="I147" s="20">
        <f>-O143</f>
        <v>0</v>
      </c>
      <c r="J147" s="46">
        <f>-P143</f>
        <v>-8</v>
      </c>
      <c r="K147" s="19" t="str">
        <f>IF(M148&lt;0,"L",IF(M148&gt;0,"W", ))</f>
        <v>L</v>
      </c>
      <c r="L147" s="20">
        <f>-O145</f>
        <v>0</v>
      </c>
      <c r="M147" s="46">
        <f>-P145</f>
        <v>0</v>
      </c>
      <c r="N147" s="17"/>
      <c r="O147" s="18"/>
      <c r="P147" s="53"/>
      <c r="Q147" s="19" t="str">
        <f>IF(S148&lt;0,"L",IF(S148&gt;0,"W", ))</f>
        <v>W</v>
      </c>
      <c r="R147" s="20">
        <f>IF($I200&lt;$H200,$I200, -$H200)</f>
        <v>0</v>
      </c>
      <c r="S147" s="21">
        <v>6</v>
      </c>
      <c r="T147" s="47">
        <f>IF(E147="W",2, )</f>
        <v>0</v>
      </c>
      <c r="U147" s="26">
        <f>IF(G148&lt;0, 1, )</f>
        <v>1</v>
      </c>
      <c r="V147" s="25">
        <f>IF(H147="W",2, )</f>
        <v>0</v>
      </c>
      <c r="W147" s="26">
        <f>IF(J148&lt;0, 1, )</f>
        <v>1</v>
      </c>
      <c r="X147" s="25">
        <f>IF(K147="W",2, )</f>
        <v>0</v>
      </c>
      <c r="Y147" s="26">
        <f>IF(M148&lt;0, 1, )</f>
        <v>1</v>
      </c>
      <c r="Z147" s="23"/>
      <c r="AA147" s="24"/>
      <c r="AB147" s="25">
        <f>IF(Q147="W",2, )</f>
        <v>2</v>
      </c>
      <c r="AC147" s="26">
        <f>IF(S148&lt;0, 1, )</f>
        <v>0</v>
      </c>
      <c r="AD147" s="27">
        <f>SUM(T147:AC147)</f>
        <v>5</v>
      </c>
      <c r="AE147" s="127"/>
      <c r="AF147" s="45"/>
      <c r="AG147" s="26"/>
      <c r="AH147" s="26"/>
      <c r="AI147" s="76"/>
      <c r="AJ147" s="6"/>
      <c r="AK147" s="4">
        <f t="shared" si="4"/>
        <v>9999996</v>
      </c>
      <c r="AM147" s="11" t="str">
        <f t="shared" si="5"/>
        <v>Augusta</v>
      </c>
    </row>
    <row r="148" spans="1:39" ht="17" customHeight="1">
      <c r="A148" s="125" t="s">
        <v>5</v>
      </c>
      <c r="B148" s="31" t="s">
        <v>81</v>
      </c>
      <c r="C148" s="32"/>
      <c r="D148" s="33">
        <v>800</v>
      </c>
      <c r="E148" s="58">
        <f>-N142</f>
        <v>-3</v>
      </c>
      <c r="F148" s="59">
        <f>-O142</f>
        <v>-8</v>
      </c>
      <c r="G148" s="60">
        <f>-P142</f>
        <v>-5</v>
      </c>
      <c r="H148" s="49">
        <f>-N144</f>
        <v>-7</v>
      </c>
      <c r="I148" s="50">
        <f>-O144</f>
        <v>3</v>
      </c>
      <c r="J148" s="26">
        <f>-P144</f>
        <v>-9</v>
      </c>
      <c r="K148" s="49">
        <f>-N146</f>
        <v>-8</v>
      </c>
      <c r="L148" s="50">
        <f>-O146</f>
        <v>-8</v>
      </c>
      <c r="M148" s="26">
        <f>-P146</f>
        <v>-12</v>
      </c>
      <c r="N148" s="34"/>
      <c r="O148" s="35"/>
      <c r="P148" s="63"/>
      <c r="Q148" s="36">
        <v>-5</v>
      </c>
      <c r="R148" s="37">
        <v>13</v>
      </c>
      <c r="S148" s="37">
        <v>7</v>
      </c>
      <c r="T148" s="51"/>
      <c r="U148" s="30"/>
      <c r="V148" s="41"/>
      <c r="W148" s="30"/>
      <c r="X148" s="41"/>
      <c r="Y148" s="30"/>
      <c r="Z148" s="39"/>
      <c r="AA148" s="40"/>
      <c r="AB148" s="41"/>
      <c r="AC148" s="30"/>
      <c r="AD148" s="42"/>
      <c r="AE148" s="51"/>
      <c r="AF148" s="30"/>
      <c r="AG148" s="62"/>
      <c r="AH148" s="62"/>
      <c r="AI148" s="76"/>
      <c r="AJ148" s="6">
        <v>4</v>
      </c>
      <c r="AK148" s="4" t="str">
        <f t="shared" si="4"/>
        <v>Grubbs, William *</v>
      </c>
      <c r="AM148" s="4">
        <f t="shared" si="5"/>
        <v>800</v>
      </c>
    </row>
    <row r="149" spans="1:39" ht="17" customHeight="1">
      <c r="A149" s="126"/>
      <c r="B149" s="14">
        <v>9999993</v>
      </c>
      <c r="C149" s="15"/>
      <c r="D149" s="16" t="s">
        <v>60</v>
      </c>
      <c r="E149" s="19" t="str">
        <f>IF(G150&lt;0,"L",IF(G150&gt;0,"W", ))</f>
        <v>L</v>
      </c>
      <c r="F149" s="20">
        <f>-R141</f>
        <v>0</v>
      </c>
      <c r="G149" s="46">
        <f>-S141</f>
        <v>0</v>
      </c>
      <c r="H149" s="19" t="str">
        <f>IF(J150&lt;0,"L",IF(J150&gt;0,"W", ))</f>
        <v>L</v>
      </c>
      <c r="I149" s="20">
        <f>-R143</f>
        <v>0</v>
      </c>
      <c r="J149" s="52">
        <f>-S143</f>
        <v>0</v>
      </c>
      <c r="K149" s="19" t="str">
        <f>IF(M150&lt;0,"L",IF(M150&gt;0,"W", ))</f>
        <v>L</v>
      </c>
      <c r="L149" s="20">
        <f>-R145</f>
        <v>0</v>
      </c>
      <c r="M149" s="46">
        <f>-S145</f>
        <v>0</v>
      </c>
      <c r="N149" s="19" t="str">
        <f>IF(P150&lt;0,"L",IF(P150&gt;0,"W", ))</f>
        <v>L</v>
      </c>
      <c r="O149" s="20">
        <f>-R147</f>
        <v>0</v>
      </c>
      <c r="P149" s="46">
        <f>-S147</f>
        <v>-6</v>
      </c>
      <c r="Q149" s="18"/>
      <c r="R149" s="18"/>
      <c r="S149" s="53"/>
      <c r="T149" s="47">
        <f>IF(E149="W",2, )</f>
        <v>0</v>
      </c>
      <c r="U149" s="26">
        <f>IF(G150&lt;0, 1, )</f>
        <v>1</v>
      </c>
      <c r="V149" s="25">
        <f>IF(H149="W",2, )</f>
        <v>0</v>
      </c>
      <c r="W149" s="26">
        <f>IF(J150&lt;0, 1, )</f>
        <v>1</v>
      </c>
      <c r="X149" s="25">
        <f>IF(K149="W",2, )</f>
        <v>0</v>
      </c>
      <c r="Y149" s="26">
        <f>IF(M150&lt;0, 1, )</f>
        <v>1</v>
      </c>
      <c r="Z149" s="25">
        <f>IF(N149="W",2, )</f>
        <v>0</v>
      </c>
      <c r="AA149" s="26">
        <f>IF(P150&lt;0, 1, )</f>
        <v>1</v>
      </c>
      <c r="AB149" s="23"/>
      <c r="AC149" s="24"/>
      <c r="AD149" s="27">
        <f>SUM(T149:AC149)</f>
        <v>4</v>
      </c>
      <c r="AE149" s="127"/>
      <c r="AF149" s="45"/>
      <c r="AG149" s="26"/>
      <c r="AH149" s="26"/>
      <c r="AI149" s="76"/>
      <c r="AJ149" s="6"/>
      <c r="AK149" s="4">
        <f t="shared" si="4"/>
        <v>9999993</v>
      </c>
      <c r="AM149" s="11" t="str">
        <f t="shared" si="5"/>
        <v>Archi's</v>
      </c>
    </row>
    <row r="150" spans="1:39" ht="17" customHeight="1">
      <c r="A150" s="125" t="s">
        <v>14</v>
      </c>
      <c r="B150" s="55" t="s">
        <v>84</v>
      </c>
      <c r="C150" s="56"/>
      <c r="D150" s="57">
        <v>462</v>
      </c>
      <c r="E150" s="61">
        <f>-Q142</f>
        <v>-6</v>
      </c>
      <c r="F150" s="59">
        <f>-R142</f>
        <v>-1</v>
      </c>
      <c r="G150" s="62">
        <f>-S142</f>
        <v>-4</v>
      </c>
      <c r="H150" s="58">
        <f>-Q144</f>
        <v>-4</v>
      </c>
      <c r="I150" s="59">
        <f>-R144</f>
        <v>-1</v>
      </c>
      <c r="J150" s="60">
        <f>-S144</f>
        <v>-4</v>
      </c>
      <c r="K150" s="61">
        <f>-Q146</f>
        <v>-3</v>
      </c>
      <c r="L150" s="59">
        <f>-R146</f>
        <v>-5</v>
      </c>
      <c r="M150" s="62">
        <f>-S146</f>
        <v>-8</v>
      </c>
      <c r="N150" s="61">
        <f>-Q148</f>
        <v>5</v>
      </c>
      <c r="O150" s="59">
        <f>-R148</f>
        <v>-13</v>
      </c>
      <c r="P150" s="62">
        <f>-S148</f>
        <v>-7</v>
      </c>
      <c r="Q150" s="35"/>
      <c r="R150" s="35"/>
      <c r="S150" s="63"/>
      <c r="T150" s="51"/>
      <c r="U150" s="30"/>
      <c r="V150" s="41"/>
      <c r="W150" s="30"/>
      <c r="X150" s="41"/>
      <c r="Y150" s="30"/>
      <c r="Z150" s="41"/>
      <c r="AA150" s="30"/>
      <c r="AB150" s="39"/>
      <c r="AC150" s="40"/>
      <c r="AD150" s="42"/>
      <c r="AE150" s="51"/>
      <c r="AF150" s="30"/>
      <c r="AG150" s="62"/>
      <c r="AH150" s="62"/>
      <c r="AI150" s="76"/>
      <c r="AJ150" s="6">
        <v>5</v>
      </c>
      <c r="AK150" s="4" t="str">
        <f t="shared" si="4"/>
        <v>Mishra, Samarth *</v>
      </c>
      <c r="AM150" s="4">
        <f t="shared" si="5"/>
        <v>462</v>
      </c>
    </row>
    <row r="152" spans="1:39">
      <c r="B152" s="121" t="str">
        <f>B1</f>
        <v>Under 14 Singles</v>
      </c>
      <c r="C152" s="87">
        <f>B140</f>
        <v>0</v>
      </c>
      <c r="D152" s="87"/>
      <c r="E152" s="87"/>
      <c r="F152" s="87"/>
      <c r="G152" s="118"/>
      <c r="H152" s="128" t="s">
        <v>1</v>
      </c>
      <c r="I152" s="129">
        <f>D140</f>
        <v>3</v>
      </c>
      <c r="S152" s="67"/>
      <c r="T152" s="76"/>
      <c r="AH152" s="4"/>
    </row>
    <row r="153" spans="1:39" ht="18" customHeight="1">
      <c r="A153" s="68"/>
      <c r="B153" s="130">
        <v>1</v>
      </c>
      <c r="C153" s="131"/>
      <c r="D153" s="131"/>
      <c r="E153" s="131"/>
      <c r="F153" s="131"/>
      <c r="G153" s="113"/>
      <c r="H153" s="69" t="s">
        <v>17</v>
      </c>
      <c r="I153" s="70"/>
      <c r="J153" s="68"/>
      <c r="K153" s="132"/>
      <c r="L153" s="132"/>
      <c r="M153" s="132"/>
      <c r="N153" s="132"/>
      <c r="O153" s="132"/>
      <c r="P153" s="132"/>
      <c r="Q153" s="132"/>
      <c r="R153" s="132"/>
      <c r="S153" s="133"/>
      <c r="T153" s="76"/>
      <c r="AH153" s="4"/>
    </row>
    <row r="154" spans="1:39" ht="18" customHeight="1">
      <c r="A154" s="72"/>
      <c r="B154" s="78"/>
      <c r="C154" s="79"/>
      <c r="D154" s="79"/>
      <c r="E154" s="79"/>
      <c r="F154" s="79"/>
      <c r="G154" s="134"/>
      <c r="H154" s="73" t="s">
        <v>17</v>
      </c>
      <c r="I154" s="74"/>
      <c r="J154" s="72"/>
      <c r="K154" s="81"/>
      <c r="L154" s="81"/>
      <c r="M154" s="81"/>
      <c r="N154" s="81"/>
      <c r="O154" s="81"/>
      <c r="P154" s="81"/>
      <c r="Q154" s="81"/>
      <c r="R154" s="126"/>
      <c r="S154" s="133"/>
      <c r="T154" s="76"/>
      <c r="AH154" s="4"/>
      <c r="AJ154" s="4">
        <f>3/4</f>
        <v>0.75</v>
      </c>
    </row>
    <row r="155" spans="1:39" ht="18" customHeight="1">
      <c r="A155" s="72" t="s">
        <v>2</v>
      </c>
      <c r="B155" s="135" t="str">
        <f>B142</f>
        <v xml:space="preserve">Xie, Eric </v>
      </c>
      <c r="C155" s="79"/>
      <c r="D155" s="79"/>
      <c r="E155" s="429">
        <f>D142</f>
        <v>1792</v>
      </c>
      <c r="F155" s="429"/>
      <c r="G155" s="137"/>
      <c r="H155" s="73">
        <v>11</v>
      </c>
      <c r="I155" s="74">
        <v>3</v>
      </c>
      <c r="J155" s="277" t="str">
        <f>B148</f>
        <v>Grubbs, William *</v>
      </c>
      <c r="K155" s="81"/>
      <c r="L155" s="81"/>
      <c r="M155" s="81"/>
      <c r="N155" s="81"/>
      <c r="O155" s="81"/>
      <c r="P155" s="429">
        <f>D148</f>
        <v>800</v>
      </c>
      <c r="Q155" s="429"/>
      <c r="R155" s="126"/>
      <c r="S155" s="138" t="s">
        <v>5</v>
      </c>
      <c r="T155" s="139"/>
      <c r="AH155" s="4"/>
      <c r="AJ155" s="4">
        <f>4/5</f>
        <v>0.8</v>
      </c>
    </row>
    <row r="156" spans="1:39" ht="18" customHeight="1">
      <c r="A156" s="72"/>
      <c r="B156" s="78"/>
      <c r="C156" s="79"/>
      <c r="D156" s="79"/>
      <c r="E156" s="79"/>
      <c r="F156" s="79"/>
      <c r="G156" s="137"/>
      <c r="H156" s="73">
        <v>11</v>
      </c>
      <c r="I156" s="74">
        <v>8</v>
      </c>
      <c r="J156" s="80"/>
      <c r="K156" s="81"/>
      <c r="L156" s="81"/>
      <c r="M156" s="81"/>
      <c r="N156" s="81"/>
      <c r="O156" s="81"/>
      <c r="P156" s="81"/>
      <c r="Q156" s="81"/>
      <c r="R156" s="140"/>
      <c r="S156" s="141"/>
      <c r="T156" s="139"/>
      <c r="AH156" s="4"/>
    </row>
    <row r="157" spans="1:39" ht="18" customHeight="1">
      <c r="A157" s="107"/>
      <c r="B157" s="142"/>
      <c r="C157" s="143"/>
      <c r="D157" s="143"/>
      <c r="E157" s="143"/>
      <c r="F157" s="143"/>
      <c r="G157" s="119"/>
      <c r="H157" s="84">
        <v>11</v>
      </c>
      <c r="I157" s="85">
        <v>5</v>
      </c>
      <c r="J157" s="144"/>
      <c r="K157" s="81"/>
      <c r="L157" s="81"/>
      <c r="M157" s="81"/>
      <c r="N157" s="81"/>
      <c r="O157" s="81"/>
      <c r="P157" s="81"/>
      <c r="Q157" s="81"/>
      <c r="R157" s="81"/>
      <c r="S157" s="145"/>
      <c r="T157" s="76"/>
      <c r="AH157" s="4"/>
    </row>
    <row r="158" spans="1:39" ht="18" customHeight="1">
      <c r="A158" s="68"/>
      <c r="B158" s="130">
        <v>2</v>
      </c>
      <c r="C158" s="131"/>
      <c r="D158" s="131"/>
      <c r="E158" s="131"/>
      <c r="F158" s="131"/>
      <c r="G158" s="113"/>
      <c r="H158" s="69" t="s">
        <v>17</v>
      </c>
      <c r="I158" s="70"/>
      <c r="J158" s="68"/>
      <c r="K158" s="132"/>
      <c r="L158" s="132"/>
      <c r="M158" s="132"/>
      <c r="N158" s="132"/>
      <c r="O158" s="132"/>
      <c r="P158" s="132"/>
      <c r="Q158" s="132"/>
      <c r="R158" s="132"/>
      <c r="S158" s="146"/>
      <c r="T158" s="76"/>
      <c r="AH158" s="4"/>
    </row>
    <row r="159" spans="1:39" ht="18" customHeight="1">
      <c r="A159" s="72"/>
      <c r="B159" s="78"/>
      <c r="C159" s="79"/>
      <c r="D159" s="79"/>
      <c r="E159" s="79"/>
      <c r="F159" s="79"/>
      <c r="G159" s="134"/>
      <c r="H159" s="73" t="s">
        <v>17</v>
      </c>
      <c r="I159" s="74"/>
      <c r="J159" s="72"/>
      <c r="K159" s="81"/>
      <c r="L159" s="81"/>
      <c r="M159" s="81"/>
      <c r="N159" s="81"/>
      <c r="O159" s="81"/>
      <c r="P159" s="81"/>
      <c r="Q159" s="81"/>
      <c r="R159" s="81"/>
      <c r="S159" s="147"/>
      <c r="T159" s="76"/>
      <c r="AH159" s="4"/>
    </row>
    <row r="160" spans="1:39" ht="18" customHeight="1">
      <c r="A160" s="72" t="s">
        <v>4</v>
      </c>
      <c r="B160" s="78" t="str">
        <f>$B146</f>
        <v xml:space="preserve">Yu, Alex </v>
      </c>
      <c r="C160" s="79"/>
      <c r="D160" s="79"/>
      <c r="E160" s="429">
        <f>D146</f>
        <v>1224</v>
      </c>
      <c r="F160" s="429"/>
      <c r="G160" s="137"/>
      <c r="H160" s="73">
        <v>11</v>
      </c>
      <c r="I160" s="74">
        <v>3</v>
      </c>
      <c r="J160" s="277" t="str">
        <f>B150</f>
        <v>Mishra, Samarth *</v>
      </c>
      <c r="K160" s="81"/>
      <c r="L160" s="81"/>
      <c r="M160" s="81"/>
      <c r="N160" s="81"/>
      <c r="O160" s="81"/>
      <c r="P160" s="429">
        <f>D150</f>
        <v>462</v>
      </c>
      <c r="Q160" s="429"/>
      <c r="R160" s="140">
        <v>0</v>
      </c>
      <c r="S160" s="138" t="s">
        <v>14</v>
      </c>
      <c r="T160" s="139"/>
      <c r="AH160" s="4"/>
    </row>
    <row r="161" spans="1:39" ht="18" customHeight="1">
      <c r="A161" s="72"/>
      <c r="B161" s="78"/>
      <c r="C161" s="79"/>
      <c r="D161" s="79"/>
      <c r="E161" s="79"/>
      <c r="F161" s="79"/>
      <c r="G161" s="137"/>
      <c r="H161" s="73">
        <v>11</v>
      </c>
      <c r="I161" s="74">
        <v>5</v>
      </c>
      <c r="J161" s="80"/>
      <c r="K161" s="81"/>
      <c r="L161" s="81"/>
      <c r="M161" s="81"/>
      <c r="N161" s="81"/>
      <c r="O161" s="81"/>
      <c r="P161" s="81"/>
      <c r="Q161" s="81"/>
      <c r="R161" s="140"/>
      <c r="S161" s="141"/>
      <c r="T161" s="139"/>
      <c r="AH161" s="4"/>
    </row>
    <row r="162" spans="1:39" ht="18" customHeight="1">
      <c r="A162" s="107" t="s">
        <v>10</v>
      </c>
      <c r="B162" s="142"/>
      <c r="C162" s="143"/>
      <c r="D162" s="143"/>
      <c r="E162" s="143"/>
      <c r="F162" s="143"/>
      <c r="G162" s="119"/>
      <c r="H162" s="84">
        <v>11</v>
      </c>
      <c r="I162" s="85">
        <v>3</v>
      </c>
      <c r="J162" s="144"/>
      <c r="K162" s="81"/>
      <c r="L162" s="81"/>
      <c r="M162" s="81"/>
      <c r="N162" s="81"/>
      <c r="O162" s="81"/>
      <c r="P162" s="81"/>
      <c r="Q162" s="81"/>
      <c r="R162" s="81"/>
      <c r="S162" s="147"/>
      <c r="T162" s="76"/>
      <c r="AH162" s="4"/>
    </row>
    <row r="163" spans="1:39" ht="18" customHeight="1">
      <c r="A163" s="68"/>
      <c r="B163" s="130">
        <v>3</v>
      </c>
      <c r="C163" s="131"/>
      <c r="D163" s="131"/>
      <c r="E163" s="131"/>
      <c r="F163" s="131"/>
      <c r="G163" s="113"/>
      <c r="H163" s="69" t="s">
        <v>17</v>
      </c>
      <c r="I163" s="70"/>
      <c r="J163" s="68"/>
      <c r="K163" s="132"/>
      <c r="L163" s="132"/>
      <c r="M163" s="132"/>
      <c r="N163" s="132"/>
      <c r="O163" s="132"/>
      <c r="P163" s="132"/>
      <c r="Q163" s="132"/>
      <c r="R163" s="132"/>
      <c r="S163" s="146"/>
      <c r="T163" s="76"/>
      <c r="AH163" s="4"/>
    </row>
    <row r="164" spans="1:39" ht="18" customHeight="1">
      <c r="A164" s="72"/>
      <c r="B164" s="78"/>
      <c r="C164" s="79"/>
      <c r="D164" s="79"/>
      <c r="E164" s="79"/>
      <c r="F164" s="79"/>
      <c r="G164" s="134"/>
      <c r="H164" s="73" t="s">
        <v>17</v>
      </c>
      <c r="I164" s="74"/>
      <c r="J164" s="72"/>
      <c r="K164" s="81"/>
      <c r="L164" s="81"/>
      <c r="M164" s="81"/>
      <c r="N164" s="81"/>
      <c r="O164" s="81"/>
      <c r="P164" s="81"/>
      <c r="Q164" s="81"/>
      <c r="R164" s="126"/>
      <c r="S164" s="147"/>
      <c r="T164" s="76"/>
      <c r="AH164" s="4"/>
    </row>
    <row r="165" spans="1:39" ht="18" customHeight="1">
      <c r="A165" s="72" t="s">
        <v>3</v>
      </c>
      <c r="B165" s="135" t="str">
        <f>B144</f>
        <v xml:space="preserve">Chen, Patrick </v>
      </c>
      <c r="C165" s="79"/>
      <c r="D165" s="79"/>
      <c r="E165" s="429">
        <f>D144</f>
        <v>1666</v>
      </c>
      <c r="F165" s="429"/>
      <c r="G165" s="137"/>
      <c r="H165" s="73">
        <v>11</v>
      </c>
      <c r="I165" s="74">
        <v>4</v>
      </c>
      <c r="J165" s="80" t="str">
        <f>$B150</f>
        <v>Mishra, Samarth *</v>
      </c>
      <c r="K165" s="81"/>
      <c r="L165" s="81"/>
      <c r="M165" s="81"/>
      <c r="N165" s="81"/>
      <c r="O165" s="81"/>
      <c r="P165" s="429">
        <f>D150</f>
        <v>462</v>
      </c>
      <c r="Q165" s="429"/>
      <c r="R165" s="126"/>
      <c r="S165" s="138" t="s">
        <v>14</v>
      </c>
      <c r="T165" s="139"/>
      <c r="AH165" s="4"/>
    </row>
    <row r="166" spans="1:39" ht="18" customHeight="1">
      <c r="A166" s="72"/>
      <c r="B166" s="78"/>
      <c r="C166" s="79"/>
      <c r="D166" s="79"/>
      <c r="E166" s="79"/>
      <c r="F166" s="79"/>
      <c r="G166" s="137"/>
      <c r="H166" s="73">
        <v>11</v>
      </c>
      <c r="I166" s="74">
        <v>1</v>
      </c>
      <c r="J166" s="78"/>
      <c r="K166" s="81"/>
      <c r="L166" s="81"/>
      <c r="M166" s="81"/>
      <c r="N166" s="81"/>
      <c r="O166" s="81"/>
      <c r="P166" s="81"/>
      <c r="Q166" s="81"/>
      <c r="R166" s="140"/>
      <c r="S166" s="141"/>
      <c r="T166" s="139"/>
      <c r="AH166" s="4"/>
      <c r="AJ166" s="87"/>
      <c r="AK166" s="87"/>
      <c r="AL166" s="87"/>
      <c r="AM166" s="87"/>
    </row>
    <row r="167" spans="1:39" ht="18" customHeight="1">
      <c r="A167" s="107" t="s">
        <v>10</v>
      </c>
      <c r="B167" s="142"/>
      <c r="C167" s="143"/>
      <c r="D167" s="143"/>
      <c r="E167" s="143"/>
      <c r="F167" s="143"/>
      <c r="G167" s="119"/>
      <c r="H167" s="84">
        <v>11</v>
      </c>
      <c r="I167" s="85">
        <v>4</v>
      </c>
      <c r="J167" s="144"/>
      <c r="K167" s="81"/>
      <c r="L167" s="81"/>
      <c r="M167" s="81"/>
      <c r="N167" s="81"/>
      <c r="O167" s="81"/>
      <c r="P167" s="81"/>
      <c r="Q167" s="81"/>
      <c r="R167" s="81"/>
      <c r="S167" s="147"/>
      <c r="T167" s="76"/>
      <c r="AH167" s="4"/>
      <c r="AJ167" s="87"/>
      <c r="AK167" s="87"/>
      <c r="AL167" s="87"/>
      <c r="AM167" s="87"/>
    </row>
    <row r="168" spans="1:39" ht="18" customHeight="1">
      <c r="A168" s="68"/>
      <c r="B168" s="130">
        <v>4</v>
      </c>
      <c r="C168" s="131"/>
      <c r="D168" s="131"/>
      <c r="E168" s="131"/>
      <c r="F168" s="131"/>
      <c r="G168" s="113"/>
      <c r="H168" s="69" t="s">
        <v>17</v>
      </c>
      <c r="I168" s="70"/>
      <c r="J168" s="68"/>
      <c r="K168" s="132"/>
      <c r="L168" s="132"/>
      <c r="M168" s="132"/>
      <c r="N168" s="132"/>
      <c r="O168" s="132"/>
      <c r="P168" s="132"/>
      <c r="Q168" s="132"/>
      <c r="R168" s="132"/>
      <c r="S168" s="146"/>
      <c r="T168" s="76"/>
      <c r="AH168" s="4"/>
      <c r="AJ168" s="87"/>
      <c r="AK168" s="87"/>
      <c r="AL168" s="87"/>
      <c r="AM168" s="87"/>
    </row>
    <row r="169" spans="1:39" ht="18" customHeight="1">
      <c r="A169" s="72"/>
      <c r="B169" s="78"/>
      <c r="C169" s="79"/>
      <c r="D169" s="79"/>
      <c r="E169" s="79"/>
      <c r="F169" s="79"/>
      <c r="G169" s="134"/>
      <c r="H169" s="73">
        <v>1</v>
      </c>
      <c r="I169" s="74">
        <v>8</v>
      </c>
      <c r="J169" s="72"/>
      <c r="K169" s="81"/>
      <c r="L169" s="81"/>
      <c r="M169" s="81"/>
      <c r="N169" s="81"/>
      <c r="O169" s="81"/>
      <c r="P169" s="81"/>
      <c r="Q169" s="81"/>
      <c r="R169" s="81"/>
      <c r="S169" s="147"/>
      <c r="T169" s="76"/>
      <c r="AH169" s="4"/>
      <c r="AJ169" s="87"/>
      <c r="AK169" s="87"/>
      <c r="AL169" s="87"/>
      <c r="AM169" s="87"/>
    </row>
    <row r="170" spans="1:39" ht="18" customHeight="1">
      <c r="A170" s="72" t="s">
        <v>4</v>
      </c>
      <c r="B170" s="135" t="str">
        <f>B146</f>
        <v xml:space="preserve">Yu, Alex </v>
      </c>
      <c r="C170" s="79"/>
      <c r="D170" s="79"/>
      <c r="E170" s="429">
        <f>D146</f>
        <v>1224</v>
      </c>
      <c r="F170" s="429"/>
      <c r="G170" s="137"/>
      <c r="H170" s="73">
        <v>11</v>
      </c>
      <c r="I170" s="74">
        <v>8</v>
      </c>
      <c r="J170" s="135" t="str">
        <f>B148</f>
        <v>Grubbs, William *</v>
      </c>
      <c r="K170" s="81"/>
      <c r="L170" s="81"/>
      <c r="M170" s="81"/>
      <c r="N170" s="81"/>
      <c r="O170" s="81"/>
      <c r="P170" s="429">
        <f>D148</f>
        <v>800</v>
      </c>
      <c r="Q170" s="429"/>
      <c r="R170" s="140">
        <v>0</v>
      </c>
      <c r="S170" s="138" t="s">
        <v>5</v>
      </c>
      <c r="T170" s="139"/>
      <c r="AH170" s="4"/>
      <c r="AJ170" s="87"/>
      <c r="AK170" s="87"/>
      <c r="AL170" s="87"/>
      <c r="AM170" s="87"/>
    </row>
    <row r="171" spans="1:39" ht="18" customHeight="1">
      <c r="A171" s="72"/>
      <c r="B171" s="78"/>
      <c r="C171" s="79"/>
      <c r="D171" s="79"/>
      <c r="E171" s="79"/>
      <c r="F171" s="79"/>
      <c r="G171" s="137"/>
      <c r="H171" s="73">
        <v>17</v>
      </c>
      <c r="I171" s="74">
        <v>19</v>
      </c>
      <c r="J171" s="80"/>
      <c r="K171" s="81"/>
      <c r="L171" s="81"/>
      <c r="M171" s="81"/>
      <c r="N171" s="81"/>
      <c r="O171" s="81"/>
      <c r="P171" s="81"/>
      <c r="Q171" s="81"/>
      <c r="R171" s="140"/>
      <c r="S171" s="141"/>
      <c r="T171" s="139"/>
      <c r="AH171" s="4"/>
      <c r="AJ171" s="87"/>
      <c r="AK171" s="87"/>
      <c r="AL171" s="87"/>
      <c r="AM171" s="87"/>
    </row>
    <row r="172" spans="1:39" ht="18" customHeight="1">
      <c r="A172" s="107" t="s">
        <v>10</v>
      </c>
      <c r="B172" s="142"/>
      <c r="C172" s="143"/>
      <c r="D172" s="143"/>
      <c r="E172" s="143"/>
      <c r="F172" s="143"/>
      <c r="G172" s="119"/>
      <c r="H172" s="84">
        <v>11</v>
      </c>
      <c r="I172" s="85">
        <v>9</v>
      </c>
      <c r="J172" s="144"/>
      <c r="K172" s="81"/>
      <c r="L172" s="81"/>
      <c r="M172" s="81"/>
      <c r="N172" s="81"/>
      <c r="O172" s="81"/>
      <c r="P172" s="81"/>
      <c r="Q172" s="81"/>
      <c r="R172" s="81"/>
      <c r="S172" s="147"/>
      <c r="T172" s="76"/>
      <c r="AH172" s="4"/>
      <c r="AJ172" s="87"/>
      <c r="AK172" s="87"/>
      <c r="AL172" s="87"/>
      <c r="AM172" s="87"/>
    </row>
    <row r="173" spans="1:39" ht="18" customHeight="1">
      <c r="A173" s="68"/>
      <c r="B173" s="130">
        <v>5</v>
      </c>
      <c r="C173" s="131"/>
      <c r="D173" s="131"/>
      <c r="E173" s="131"/>
      <c r="F173" s="131"/>
      <c r="G173" s="113"/>
      <c r="H173" s="69" t="s">
        <v>17</v>
      </c>
      <c r="I173" s="70"/>
      <c r="J173" s="68"/>
      <c r="K173" s="132"/>
      <c r="L173" s="132"/>
      <c r="M173" s="132"/>
      <c r="N173" s="132"/>
      <c r="O173" s="132"/>
      <c r="P173" s="132"/>
      <c r="Q173" s="132"/>
      <c r="R173" s="132"/>
      <c r="S173" s="146"/>
      <c r="T173" s="76"/>
      <c r="AH173" s="4"/>
      <c r="AJ173" s="87"/>
      <c r="AK173" s="87"/>
      <c r="AL173" s="87"/>
      <c r="AM173" s="87"/>
    </row>
    <row r="174" spans="1:39" ht="18" customHeight="1">
      <c r="A174" s="72"/>
      <c r="B174" s="78"/>
      <c r="C174" s="79"/>
      <c r="D174" s="79"/>
      <c r="E174" s="79"/>
      <c r="F174" s="79"/>
      <c r="G174" s="134"/>
      <c r="H174" s="73" t="s">
        <v>17</v>
      </c>
      <c r="I174" s="74"/>
      <c r="J174" s="72"/>
      <c r="K174" s="81"/>
      <c r="L174" s="81"/>
      <c r="M174" s="81"/>
      <c r="N174" s="81"/>
      <c r="O174" s="81"/>
      <c r="P174" s="81"/>
      <c r="Q174" s="81"/>
      <c r="R174" s="126"/>
      <c r="S174" s="147"/>
      <c r="T174" s="76"/>
      <c r="AH174" s="4"/>
      <c r="AJ174" s="87"/>
      <c r="AK174" s="87"/>
      <c r="AL174" s="87"/>
      <c r="AM174" s="87"/>
    </row>
    <row r="175" spans="1:39" ht="18" customHeight="1">
      <c r="A175" s="72" t="s">
        <v>2</v>
      </c>
      <c r="B175" s="135" t="str">
        <f>$B142</f>
        <v xml:space="preserve">Xie, Eric </v>
      </c>
      <c r="C175" s="81"/>
      <c r="D175" s="81"/>
      <c r="E175" s="429">
        <f>D142</f>
        <v>1792</v>
      </c>
      <c r="F175" s="429"/>
      <c r="G175" s="137"/>
      <c r="H175" s="73">
        <v>11</v>
      </c>
      <c r="I175" s="74">
        <v>2</v>
      </c>
      <c r="J175" s="277" t="str">
        <f>B146</f>
        <v xml:space="preserve">Yu, Alex </v>
      </c>
      <c r="K175" s="81"/>
      <c r="L175" s="81"/>
      <c r="M175" s="81"/>
      <c r="N175" s="81"/>
      <c r="O175" s="81"/>
      <c r="P175" s="429">
        <f>D146</f>
        <v>1224</v>
      </c>
      <c r="Q175" s="429"/>
      <c r="R175" s="126"/>
      <c r="S175" s="138" t="s">
        <v>4</v>
      </c>
      <c r="T175" s="139"/>
      <c r="AH175" s="4"/>
      <c r="AJ175" s="87"/>
      <c r="AK175" s="87"/>
      <c r="AL175" s="87"/>
      <c r="AM175" s="87"/>
    </row>
    <row r="176" spans="1:39" ht="18" customHeight="1">
      <c r="A176" s="72"/>
      <c r="B176" s="78"/>
      <c r="C176" s="81"/>
      <c r="D176" s="81"/>
      <c r="E176" s="81"/>
      <c r="F176" s="81"/>
      <c r="G176" s="137"/>
      <c r="H176" s="73">
        <v>11</v>
      </c>
      <c r="I176" s="74">
        <v>5</v>
      </c>
      <c r="J176" s="78"/>
      <c r="K176" s="81"/>
      <c r="L176" s="81"/>
      <c r="M176" s="81"/>
      <c r="N176" s="81"/>
      <c r="O176" s="81"/>
      <c r="P176" s="81"/>
      <c r="Q176" s="81"/>
      <c r="R176" s="140"/>
      <c r="S176" s="141"/>
      <c r="T176" s="139"/>
      <c r="AH176" s="4"/>
      <c r="AJ176" s="87"/>
      <c r="AK176" s="87"/>
      <c r="AL176" s="87"/>
      <c r="AM176" s="87"/>
    </row>
    <row r="177" spans="1:39" ht="18" customHeight="1">
      <c r="A177" s="107" t="s">
        <v>10</v>
      </c>
      <c r="B177" s="142"/>
      <c r="C177" s="143"/>
      <c r="D177" s="143"/>
      <c r="E177" s="143"/>
      <c r="F177" s="143"/>
      <c r="G177" s="119"/>
      <c r="H177" s="84">
        <v>11</v>
      </c>
      <c r="I177" s="85">
        <v>5</v>
      </c>
      <c r="J177" s="144"/>
      <c r="K177" s="81"/>
      <c r="L177" s="81"/>
      <c r="M177" s="81"/>
      <c r="N177" s="81"/>
      <c r="O177" s="81"/>
      <c r="P177" s="81"/>
      <c r="Q177" s="81"/>
      <c r="R177" s="81"/>
      <c r="S177" s="147"/>
      <c r="T177" s="76"/>
      <c r="AH177" s="4"/>
      <c r="AJ177" s="87"/>
      <c r="AK177" s="87"/>
      <c r="AL177" s="87"/>
      <c r="AM177" s="87"/>
    </row>
    <row r="178" spans="1:39" ht="18" customHeight="1">
      <c r="A178" s="68"/>
      <c r="B178" s="130">
        <v>6</v>
      </c>
      <c r="C178" s="131"/>
      <c r="D178" s="131"/>
      <c r="E178" s="131"/>
      <c r="F178" s="131"/>
      <c r="G178" s="113"/>
      <c r="H178" s="69" t="s">
        <v>17</v>
      </c>
      <c r="I178" s="70"/>
      <c r="J178" s="68"/>
      <c r="K178" s="132"/>
      <c r="L178" s="132"/>
      <c r="M178" s="132"/>
      <c r="N178" s="132"/>
      <c r="O178" s="132"/>
      <c r="P178" s="132"/>
      <c r="Q178" s="132"/>
      <c r="R178" s="132"/>
      <c r="S178" s="146"/>
      <c r="T178" s="76"/>
      <c r="AH178" s="4"/>
      <c r="AJ178" s="87"/>
      <c r="AK178" s="87"/>
      <c r="AL178" s="87"/>
      <c r="AM178" s="87"/>
    </row>
    <row r="179" spans="1:39" ht="18" customHeight="1">
      <c r="A179" s="72"/>
      <c r="B179" s="78"/>
      <c r="C179" s="79"/>
      <c r="D179" s="79"/>
      <c r="E179" s="79"/>
      <c r="F179" s="79"/>
      <c r="G179" s="134"/>
      <c r="H179" s="73">
        <v>11</v>
      </c>
      <c r="I179" s="74">
        <v>8</v>
      </c>
      <c r="J179" s="72"/>
      <c r="K179" s="81"/>
      <c r="L179" s="81"/>
      <c r="M179" s="81"/>
      <c r="N179" s="81"/>
      <c r="O179" s="81"/>
      <c r="P179" s="81"/>
      <c r="Q179" s="81"/>
      <c r="R179" s="126"/>
      <c r="S179" s="147"/>
      <c r="T179" s="76"/>
      <c r="AH179" s="4"/>
      <c r="AJ179" s="87"/>
      <c r="AK179" s="87"/>
      <c r="AL179" s="87"/>
      <c r="AM179" s="87"/>
    </row>
    <row r="180" spans="1:39" ht="18" customHeight="1">
      <c r="A180" s="72" t="s">
        <v>3</v>
      </c>
      <c r="B180" s="135" t="str">
        <f>B144</f>
        <v xml:space="preserve">Chen, Patrick </v>
      </c>
      <c r="C180" s="79"/>
      <c r="D180" s="79"/>
      <c r="E180" s="429">
        <f>D144</f>
        <v>1666</v>
      </c>
      <c r="F180" s="429"/>
      <c r="G180" s="137"/>
      <c r="H180" s="73">
        <v>11</v>
      </c>
      <c r="I180" s="74">
        <v>7</v>
      </c>
      <c r="J180" s="277" t="str">
        <f>B148</f>
        <v>Grubbs, William *</v>
      </c>
      <c r="K180" s="81"/>
      <c r="L180" s="81"/>
      <c r="M180" s="81"/>
      <c r="N180" s="81"/>
      <c r="O180" s="81"/>
      <c r="P180" s="429">
        <f>D148</f>
        <v>800</v>
      </c>
      <c r="Q180" s="429"/>
      <c r="R180" s="126"/>
      <c r="S180" s="138" t="s">
        <v>5</v>
      </c>
      <c r="T180" s="139"/>
      <c r="AH180" s="4"/>
      <c r="AJ180" s="87"/>
      <c r="AK180" s="87"/>
      <c r="AL180" s="87"/>
      <c r="AM180" s="87"/>
    </row>
    <row r="181" spans="1:39" ht="18" customHeight="1">
      <c r="A181" s="72"/>
      <c r="B181" s="78"/>
      <c r="C181" s="79"/>
      <c r="D181" s="79"/>
      <c r="E181" s="79"/>
      <c r="F181" s="79"/>
      <c r="G181" s="137"/>
      <c r="H181" s="73">
        <v>3</v>
      </c>
      <c r="I181" s="74">
        <v>11</v>
      </c>
      <c r="J181" s="80"/>
      <c r="K181" s="81"/>
      <c r="L181" s="81"/>
      <c r="M181" s="81"/>
      <c r="N181" s="81"/>
      <c r="O181" s="81"/>
      <c r="P181" s="81"/>
      <c r="Q181" s="81"/>
      <c r="R181" s="140"/>
      <c r="S181" s="141"/>
      <c r="T181" s="139"/>
      <c r="AH181" s="4"/>
      <c r="AJ181" s="87"/>
      <c r="AK181" s="87"/>
      <c r="AL181" s="87"/>
      <c r="AM181" s="87"/>
    </row>
    <row r="182" spans="1:39" ht="18" customHeight="1">
      <c r="A182" s="107" t="s">
        <v>10</v>
      </c>
      <c r="B182" s="142"/>
      <c r="C182" s="143"/>
      <c r="D182" s="143"/>
      <c r="E182" s="143"/>
      <c r="F182" s="143"/>
      <c r="G182" s="119"/>
      <c r="H182" s="84">
        <v>11</v>
      </c>
      <c r="I182" s="85">
        <v>9</v>
      </c>
      <c r="J182" s="144"/>
      <c r="K182" s="81"/>
      <c r="L182" s="81"/>
      <c r="M182" s="81"/>
      <c r="N182" s="81"/>
      <c r="O182" s="81"/>
      <c r="P182" s="81"/>
      <c r="Q182" s="81"/>
      <c r="R182" s="81"/>
      <c r="S182" s="147"/>
      <c r="T182" s="76"/>
      <c r="AH182" s="4"/>
      <c r="AJ182" s="87"/>
      <c r="AK182" s="87"/>
      <c r="AL182" s="87"/>
      <c r="AM182" s="87"/>
    </row>
    <row r="183" spans="1:39" ht="18" customHeight="1">
      <c r="A183" s="68"/>
      <c r="B183" s="130">
        <v>7</v>
      </c>
      <c r="C183" s="131"/>
      <c r="D183" s="131"/>
      <c r="E183" s="131"/>
      <c r="F183" s="131"/>
      <c r="G183" s="113"/>
      <c r="H183" s="69">
        <v>12</v>
      </c>
      <c r="I183" s="70">
        <v>10</v>
      </c>
      <c r="J183" s="68"/>
      <c r="K183" s="132"/>
      <c r="L183" s="132"/>
      <c r="M183" s="132"/>
      <c r="N183" s="132"/>
      <c r="O183" s="132"/>
      <c r="P183" s="132"/>
      <c r="Q183" s="132"/>
      <c r="R183" s="132"/>
      <c r="S183" s="146"/>
      <c r="T183" s="76"/>
      <c r="AH183" s="4"/>
      <c r="AJ183" s="87"/>
      <c r="AK183" s="87"/>
      <c r="AL183" s="87"/>
      <c r="AM183" s="87"/>
    </row>
    <row r="184" spans="1:39" ht="18" customHeight="1">
      <c r="A184" s="72"/>
      <c r="B184" s="78"/>
      <c r="C184" s="79"/>
      <c r="D184" s="79"/>
      <c r="E184" s="79"/>
      <c r="F184" s="79"/>
      <c r="G184" s="134"/>
      <c r="H184" s="73">
        <v>5</v>
      </c>
      <c r="I184" s="74">
        <v>11</v>
      </c>
      <c r="J184" s="72"/>
      <c r="K184" s="81"/>
      <c r="L184" s="81"/>
      <c r="M184" s="81"/>
      <c r="N184" s="81"/>
      <c r="O184" s="81"/>
      <c r="P184" s="81"/>
      <c r="Q184" s="81"/>
      <c r="R184" s="81"/>
      <c r="S184" s="147"/>
      <c r="T184" s="76"/>
      <c r="AH184" s="4"/>
      <c r="AJ184" s="87"/>
      <c r="AK184" s="87"/>
      <c r="AL184" s="87"/>
      <c r="AM184" s="87"/>
    </row>
    <row r="185" spans="1:39" ht="18" customHeight="1">
      <c r="A185" s="72" t="s">
        <v>2</v>
      </c>
      <c r="B185" s="135" t="str">
        <f>$B142</f>
        <v xml:space="preserve">Xie, Eric </v>
      </c>
      <c r="C185" s="79"/>
      <c r="D185" s="79"/>
      <c r="E185" s="429">
        <f>D142</f>
        <v>1792</v>
      </c>
      <c r="F185" s="429"/>
      <c r="G185" s="137"/>
      <c r="H185" s="73">
        <v>5</v>
      </c>
      <c r="I185" s="74">
        <v>11</v>
      </c>
      <c r="J185" s="135" t="str">
        <f>B144</f>
        <v xml:space="preserve">Chen, Patrick </v>
      </c>
      <c r="K185" s="81"/>
      <c r="L185" s="81"/>
      <c r="M185" s="81"/>
      <c r="N185" s="81"/>
      <c r="O185" s="81"/>
      <c r="P185" s="429">
        <f>D144</f>
        <v>1666</v>
      </c>
      <c r="Q185" s="429"/>
      <c r="R185" s="140">
        <v>0</v>
      </c>
      <c r="S185" s="138" t="s">
        <v>3</v>
      </c>
      <c r="T185" s="139"/>
      <c r="AH185" s="4"/>
      <c r="AJ185" s="87"/>
      <c r="AK185" s="87"/>
      <c r="AL185" s="87"/>
      <c r="AM185" s="87"/>
    </row>
    <row r="186" spans="1:39" ht="18" customHeight="1">
      <c r="A186" s="72"/>
      <c r="B186" s="78"/>
      <c r="C186" s="79"/>
      <c r="D186" s="79"/>
      <c r="E186" s="79"/>
      <c r="F186" s="79"/>
      <c r="G186" s="137"/>
      <c r="H186" s="73">
        <v>12</v>
      </c>
      <c r="I186" s="74">
        <v>10</v>
      </c>
      <c r="J186" s="78"/>
      <c r="K186" s="81"/>
      <c r="L186" s="81"/>
      <c r="M186" s="81"/>
      <c r="N186" s="81"/>
      <c r="O186" s="81"/>
      <c r="P186" s="81"/>
      <c r="Q186" s="81"/>
      <c r="R186" s="140"/>
      <c r="S186" s="141"/>
      <c r="T186" s="139"/>
      <c r="AH186" s="4"/>
      <c r="AJ186" s="87"/>
      <c r="AK186" s="87"/>
      <c r="AL186" s="87"/>
      <c r="AM186" s="87"/>
    </row>
    <row r="187" spans="1:39" ht="18" customHeight="1">
      <c r="A187" s="107" t="s">
        <v>10</v>
      </c>
      <c r="B187" s="142"/>
      <c r="C187" s="143"/>
      <c r="D187" s="143"/>
      <c r="E187" s="143"/>
      <c r="F187" s="143"/>
      <c r="G187" s="119"/>
      <c r="H187" s="84">
        <v>10</v>
      </c>
      <c r="I187" s="85">
        <v>12</v>
      </c>
      <c r="J187" s="144"/>
      <c r="K187" s="103"/>
      <c r="L187" s="103"/>
      <c r="M187" s="103"/>
      <c r="N187" s="103"/>
      <c r="O187" s="103"/>
      <c r="P187" s="103"/>
      <c r="Q187" s="103"/>
      <c r="R187" s="103"/>
      <c r="S187" s="145"/>
      <c r="T187" s="76"/>
      <c r="AH187" s="4"/>
      <c r="AJ187" s="87"/>
      <c r="AK187" s="87"/>
      <c r="AL187" s="87"/>
      <c r="AM187" s="87"/>
    </row>
    <row r="188" spans="1:39" ht="18" customHeight="1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H188" s="4"/>
      <c r="AJ188" s="87"/>
      <c r="AK188" s="87"/>
      <c r="AL188" s="87"/>
      <c r="AM188" s="87"/>
    </row>
    <row r="189" spans="1:39" ht="18" customHeight="1">
      <c r="A189" s="108"/>
      <c r="B189" s="148" t="str">
        <f>B152</f>
        <v>Under 14 Singles</v>
      </c>
      <c r="C189" s="148"/>
      <c r="D189" s="148"/>
      <c r="E189" s="148"/>
      <c r="F189" s="148"/>
      <c r="G189" s="148"/>
      <c r="H189" s="149" t="str">
        <f>H152</f>
        <v>Group</v>
      </c>
      <c r="I189" s="148">
        <f>D140</f>
        <v>3</v>
      </c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H189" s="4"/>
      <c r="AJ189" s="87"/>
      <c r="AK189" s="87"/>
      <c r="AL189" s="87"/>
      <c r="AM189" s="87"/>
    </row>
    <row r="190" spans="1:39" ht="18" customHeight="1">
      <c r="A190" s="68"/>
      <c r="B190" s="130">
        <v>8</v>
      </c>
      <c r="C190" s="131"/>
      <c r="D190" s="131"/>
      <c r="E190" s="131"/>
      <c r="F190" s="131"/>
      <c r="G190" s="113"/>
      <c r="H190" s="69" t="s">
        <v>17</v>
      </c>
      <c r="I190" s="70"/>
      <c r="J190" s="68"/>
      <c r="K190" s="132"/>
      <c r="L190" s="132"/>
      <c r="M190" s="132"/>
      <c r="N190" s="132"/>
      <c r="O190" s="132"/>
      <c r="P190" s="132"/>
      <c r="Q190" s="132"/>
      <c r="R190" s="132"/>
      <c r="S190" s="146"/>
      <c r="T190" s="76"/>
      <c r="AH190" s="4"/>
      <c r="AJ190" s="87"/>
      <c r="AK190" s="87"/>
      <c r="AL190" s="87"/>
      <c r="AM190" s="87"/>
    </row>
    <row r="191" spans="1:39" ht="18" customHeight="1">
      <c r="A191" s="72"/>
      <c r="B191" s="78"/>
      <c r="C191" s="79"/>
      <c r="D191" s="79"/>
      <c r="E191" s="79"/>
      <c r="F191" s="79"/>
      <c r="G191" s="134"/>
      <c r="H191" s="73">
        <v>11</v>
      </c>
      <c r="I191" s="74">
        <v>6</v>
      </c>
      <c r="J191" s="72"/>
      <c r="K191" s="81"/>
      <c r="L191" s="81"/>
      <c r="M191" s="81"/>
      <c r="N191" s="81"/>
      <c r="O191" s="81"/>
      <c r="P191" s="81"/>
      <c r="Q191" s="81"/>
      <c r="R191" s="81"/>
      <c r="S191" s="147"/>
      <c r="T191" s="76"/>
      <c r="AH191" s="4"/>
      <c r="AJ191" s="87"/>
      <c r="AK191" s="87"/>
      <c r="AL191" s="87"/>
      <c r="AM191" s="87"/>
    </row>
    <row r="192" spans="1:39" ht="18" customHeight="1">
      <c r="A192" s="72" t="s">
        <v>5</v>
      </c>
      <c r="B192" s="135" t="str">
        <f>B148</f>
        <v>Grubbs, William *</v>
      </c>
      <c r="C192" s="81"/>
      <c r="D192" s="81"/>
      <c r="E192" s="429">
        <f>D148</f>
        <v>800</v>
      </c>
      <c r="F192" s="429"/>
      <c r="G192" s="137"/>
      <c r="H192" s="73">
        <v>5</v>
      </c>
      <c r="I192" s="74">
        <v>11</v>
      </c>
      <c r="J192" s="277" t="str">
        <f>B150</f>
        <v>Mishra, Samarth *</v>
      </c>
      <c r="K192" s="81"/>
      <c r="L192" s="81"/>
      <c r="M192" s="81"/>
      <c r="N192" s="81"/>
      <c r="O192" s="81"/>
      <c r="P192" s="429">
        <f>D150</f>
        <v>462</v>
      </c>
      <c r="Q192" s="429"/>
      <c r="R192" s="140"/>
      <c r="S192" s="138" t="s">
        <v>14</v>
      </c>
      <c r="T192" s="139"/>
      <c r="AH192" s="4"/>
      <c r="AJ192" s="87"/>
      <c r="AK192" s="87"/>
      <c r="AL192" s="87"/>
      <c r="AM192" s="87"/>
    </row>
    <row r="193" spans="1:39" ht="18" customHeight="1">
      <c r="A193" s="72"/>
      <c r="B193" s="80"/>
      <c r="C193" s="81"/>
      <c r="D193" s="81"/>
      <c r="E193" s="81"/>
      <c r="F193" s="81"/>
      <c r="G193" s="137"/>
      <c r="H193" s="73">
        <v>13</v>
      </c>
      <c r="I193" s="74">
        <v>11</v>
      </c>
      <c r="J193" s="78"/>
      <c r="K193" s="81"/>
      <c r="L193" s="81"/>
      <c r="M193" s="81"/>
      <c r="N193" s="81"/>
      <c r="O193" s="81"/>
      <c r="P193" s="81"/>
      <c r="Q193" s="81"/>
      <c r="R193" s="140"/>
      <c r="S193" s="141"/>
      <c r="T193" s="139"/>
      <c r="AH193" s="4"/>
      <c r="AJ193" s="87"/>
      <c r="AK193" s="87"/>
      <c r="AL193" s="87"/>
      <c r="AM193" s="87"/>
    </row>
    <row r="194" spans="1:39" ht="18" customHeight="1">
      <c r="A194" s="86" t="s">
        <v>10</v>
      </c>
      <c r="B194" s="142"/>
      <c r="C194" s="143"/>
      <c r="D194" s="143"/>
      <c r="E194" s="143"/>
      <c r="F194" s="143"/>
      <c r="G194" s="119"/>
      <c r="H194" s="84">
        <v>11</v>
      </c>
      <c r="I194" s="85">
        <v>7</v>
      </c>
      <c r="J194" s="144"/>
      <c r="K194" s="103"/>
      <c r="L194" s="103"/>
      <c r="M194" s="103"/>
      <c r="N194" s="103"/>
      <c r="O194" s="103"/>
      <c r="P194" s="103"/>
      <c r="Q194" s="103"/>
      <c r="R194" s="103"/>
      <c r="S194" s="145"/>
      <c r="T194" s="76"/>
      <c r="AH194" s="4"/>
      <c r="AJ194" s="87"/>
      <c r="AK194" s="87"/>
      <c r="AL194" s="87"/>
      <c r="AM194" s="87"/>
    </row>
    <row r="195" spans="1:39" ht="18" customHeight="1">
      <c r="A195" s="72"/>
      <c r="B195" s="130">
        <v>9</v>
      </c>
      <c r="C195" s="131"/>
      <c r="D195" s="131"/>
      <c r="E195" s="131"/>
      <c r="F195" s="131"/>
      <c r="G195" s="113"/>
      <c r="H195" s="69" t="s">
        <v>17</v>
      </c>
      <c r="I195" s="70"/>
      <c r="J195" s="68"/>
      <c r="K195" s="132"/>
      <c r="L195" s="132"/>
      <c r="M195" s="132"/>
      <c r="N195" s="132"/>
      <c r="O195" s="132"/>
      <c r="P195" s="132"/>
      <c r="Q195" s="132"/>
      <c r="R195" s="150"/>
      <c r="S195" s="146"/>
      <c r="T195" s="76"/>
      <c r="AH195" s="4"/>
      <c r="AJ195" s="87"/>
      <c r="AK195" s="87"/>
      <c r="AL195" s="87"/>
      <c r="AM195" s="87"/>
    </row>
    <row r="196" spans="1:39" ht="18" customHeight="1">
      <c r="A196" s="72"/>
      <c r="B196" s="78"/>
      <c r="C196" s="79"/>
      <c r="D196" s="79"/>
      <c r="E196" s="79"/>
      <c r="F196" s="79"/>
      <c r="G196" s="134"/>
      <c r="H196" s="73" t="s">
        <v>17</v>
      </c>
      <c r="I196" s="74"/>
      <c r="J196" s="72"/>
      <c r="K196" s="81"/>
      <c r="L196" s="81"/>
      <c r="M196" s="81"/>
      <c r="N196" s="81"/>
      <c r="O196" s="81"/>
      <c r="P196" s="81"/>
      <c r="Q196" s="81"/>
      <c r="R196" s="126"/>
      <c r="S196" s="147"/>
      <c r="T196" s="76"/>
      <c r="AH196" s="4"/>
      <c r="AJ196" s="87"/>
      <c r="AK196" s="87"/>
      <c r="AL196" s="87"/>
      <c r="AM196" s="87"/>
    </row>
    <row r="197" spans="1:39" ht="18" customHeight="1">
      <c r="A197" s="72" t="s">
        <v>2</v>
      </c>
      <c r="B197" s="135" t="str">
        <f>$B142</f>
        <v xml:space="preserve">Xie, Eric </v>
      </c>
      <c r="C197" s="81"/>
      <c r="D197" s="81"/>
      <c r="E197" s="429">
        <f>D142</f>
        <v>1792</v>
      </c>
      <c r="F197" s="429"/>
      <c r="G197" s="137"/>
      <c r="H197" s="73">
        <v>11</v>
      </c>
      <c r="I197" s="74">
        <v>6</v>
      </c>
      <c r="J197" s="135" t="str">
        <f>B150</f>
        <v>Mishra, Samarth *</v>
      </c>
      <c r="K197" s="81"/>
      <c r="L197" s="81"/>
      <c r="M197" s="81"/>
      <c r="N197" s="81"/>
      <c r="O197" s="81"/>
      <c r="P197" s="429">
        <f>D150</f>
        <v>462</v>
      </c>
      <c r="Q197" s="429"/>
      <c r="R197" s="137">
        <v>0</v>
      </c>
      <c r="S197" s="138" t="s">
        <v>14</v>
      </c>
      <c r="T197" s="139"/>
      <c r="AH197" s="4"/>
      <c r="AJ197" s="87"/>
      <c r="AK197" s="87"/>
      <c r="AL197" s="87"/>
      <c r="AM197" s="87"/>
    </row>
    <row r="198" spans="1:39" ht="18" customHeight="1">
      <c r="A198" s="72"/>
      <c r="B198" s="80"/>
      <c r="C198" s="81"/>
      <c r="D198" s="81"/>
      <c r="E198" s="81"/>
      <c r="F198" s="81"/>
      <c r="G198" s="137"/>
      <c r="H198" s="73">
        <v>11</v>
      </c>
      <c r="I198" s="74">
        <v>1</v>
      </c>
      <c r="J198" s="78"/>
      <c r="K198" s="81"/>
      <c r="L198" s="81"/>
      <c r="M198" s="81"/>
      <c r="N198" s="81"/>
      <c r="O198" s="81"/>
      <c r="P198" s="81"/>
      <c r="Q198" s="81"/>
      <c r="R198" s="137"/>
      <c r="S198" s="141"/>
      <c r="T198" s="139"/>
      <c r="AH198" s="4"/>
      <c r="AJ198" s="87"/>
      <c r="AK198" s="87"/>
      <c r="AL198" s="87"/>
      <c r="AM198" s="87"/>
    </row>
    <row r="199" spans="1:39" ht="18" customHeight="1">
      <c r="A199" s="107" t="s">
        <v>10</v>
      </c>
      <c r="B199" s="142"/>
      <c r="C199" s="143"/>
      <c r="D199" s="143"/>
      <c r="E199" s="143"/>
      <c r="F199" s="143"/>
      <c r="G199" s="119"/>
      <c r="H199" s="84">
        <v>11</v>
      </c>
      <c r="I199" s="85">
        <v>4</v>
      </c>
      <c r="J199" s="144"/>
      <c r="K199" s="103"/>
      <c r="L199" s="103"/>
      <c r="M199" s="103"/>
      <c r="N199" s="103"/>
      <c r="O199" s="103"/>
      <c r="P199" s="103"/>
      <c r="Q199" s="103"/>
      <c r="R199" s="125"/>
      <c r="S199" s="145"/>
      <c r="T199" s="76"/>
      <c r="AH199" s="4"/>
      <c r="AJ199" s="87"/>
      <c r="AK199" s="87"/>
      <c r="AL199" s="87"/>
      <c r="AM199" s="87"/>
    </row>
    <row r="200" spans="1:39" ht="18" customHeight="1">
      <c r="A200" s="68"/>
      <c r="B200" s="130">
        <v>10</v>
      </c>
      <c r="C200" s="131"/>
      <c r="D200" s="131"/>
      <c r="E200" s="131"/>
      <c r="F200" s="131"/>
      <c r="G200" s="113"/>
      <c r="H200" s="69" t="s">
        <v>17</v>
      </c>
      <c r="I200" s="70"/>
      <c r="J200" s="68"/>
      <c r="K200" s="132"/>
      <c r="L200" s="132"/>
      <c r="M200" s="132"/>
      <c r="N200" s="132"/>
      <c r="O200" s="132"/>
      <c r="P200" s="132"/>
      <c r="Q200" s="132"/>
      <c r="R200" s="150"/>
      <c r="S200" s="146"/>
      <c r="T200" s="76"/>
      <c r="AH200" s="4"/>
      <c r="AJ200" s="87"/>
      <c r="AK200" s="87"/>
      <c r="AL200" s="87"/>
      <c r="AM200" s="87"/>
    </row>
    <row r="201" spans="1:39" ht="18" customHeight="1">
      <c r="A201" s="72"/>
      <c r="B201" s="78"/>
      <c r="C201" s="79"/>
      <c r="D201" s="79"/>
      <c r="E201" s="79"/>
      <c r="F201" s="79"/>
      <c r="G201" s="134"/>
      <c r="H201" s="73" t="s">
        <v>17</v>
      </c>
      <c r="I201" s="74"/>
      <c r="J201" s="72"/>
      <c r="K201" s="81"/>
      <c r="L201" s="81"/>
      <c r="M201" s="81"/>
      <c r="N201" s="81"/>
      <c r="O201" s="81"/>
      <c r="P201" s="81"/>
      <c r="Q201" s="81"/>
      <c r="R201" s="126"/>
      <c r="S201" s="147"/>
      <c r="T201" s="76"/>
      <c r="AH201" s="4"/>
      <c r="AJ201" s="87"/>
      <c r="AK201" s="87"/>
      <c r="AL201" s="87"/>
      <c r="AM201" s="87"/>
    </row>
    <row r="202" spans="1:39" ht="18" customHeight="1">
      <c r="A202" s="72" t="s">
        <v>3</v>
      </c>
      <c r="B202" s="277" t="str">
        <f>B144</f>
        <v xml:space="preserve">Chen, Patrick </v>
      </c>
      <c r="C202" s="79"/>
      <c r="D202" s="79"/>
      <c r="E202" s="429">
        <f>D144</f>
        <v>1666</v>
      </c>
      <c r="F202" s="429"/>
      <c r="G202" s="137"/>
      <c r="H202" s="73">
        <v>11</v>
      </c>
      <c r="I202" s="74">
        <v>9</v>
      </c>
      <c r="J202" s="277" t="str">
        <f>B146</f>
        <v xml:space="preserve">Yu, Alex </v>
      </c>
      <c r="K202" s="81"/>
      <c r="L202" s="81"/>
      <c r="M202" s="81"/>
      <c r="N202" s="81"/>
      <c r="O202" s="81"/>
      <c r="P202" s="429">
        <f>D146</f>
        <v>1224</v>
      </c>
      <c r="Q202" s="429"/>
      <c r="R202" s="126"/>
      <c r="S202" s="138" t="s">
        <v>4</v>
      </c>
      <c r="T202" s="139"/>
      <c r="AH202" s="4"/>
      <c r="AJ202" s="87"/>
      <c r="AK202" s="87"/>
      <c r="AL202" s="87"/>
      <c r="AM202" s="87"/>
    </row>
    <row r="203" spans="1:39" ht="18" customHeight="1">
      <c r="A203" s="72"/>
      <c r="B203" s="78"/>
      <c r="C203" s="79"/>
      <c r="D203" s="79"/>
      <c r="E203" s="79"/>
      <c r="F203" s="79"/>
      <c r="G203" s="137"/>
      <c r="H203" s="73">
        <v>11</v>
      </c>
      <c r="I203" s="74">
        <v>5</v>
      </c>
      <c r="J203" s="80"/>
      <c r="K203" s="81"/>
      <c r="L203" s="81"/>
      <c r="M203" s="81"/>
      <c r="N203" s="81"/>
      <c r="O203" s="81"/>
      <c r="P203" s="81"/>
      <c r="Q203" s="81"/>
      <c r="R203" s="137"/>
      <c r="S203" s="151"/>
      <c r="T203" s="139"/>
      <c r="AH203" s="4"/>
      <c r="AJ203" s="87"/>
      <c r="AK203" s="87"/>
      <c r="AL203" s="87"/>
      <c r="AM203" s="87"/>
    </row>
    <row r="204" spans="1:39" ht="18" customHeight="1">
      <c r="A204" s="107" t="s">
        <v>10</v>
      </c>
      <c r="B204" s="142"/>
      <c r="C204" s="143"/>
      <c r="D204" s="143"/>
      <c r="E204" s="143"/>
      <c r="F204" s="143"/>
      <c r="G204" s="119"/>
      <c r="H204" s="84">
        <v>11</v>
      </c>
      <c r="I204" s="85">
        <v>8</v>
      </c>
      <c r="J204" s="144"/>
      <c r="K204" s="103"/>
      <c r="L204" s="103"/>
      <c r="M204" s="103"/>
      <c r="N204" s="103"/>
      <c r="O204" s="103"/>
      <c r="P204" s="103"/>
      <c r="Q204" s="103"/>
      <c r="R204" s="125"/>
      <c r="S204" s="152"/>
      <c r="T204" s="76"/>
      <c r="AH204" s="4"/>
      <c r="AJ204" s="87"/>
      <c r="AK204" s="87"/>
      <c r="AL204" s="87"/>
      <c r="AM204" s="87"/>
    </row>
    <row r="205" spans="1:39">
      <c r="H205" s="408">
        <f>-H13</f>
        <v>4</v>
      </c>
      <c r="AJ205" s="87"/>
      <c r="AK205" s="87"/>
      <c r="AL205" s="87"/>
      <c r="AM205" s="87"/>
    </row>
    <row r="206" spans="1:39" ht="23" hidden="1" customHeight="1">
      <c r="B206" s="121" t="str">
        <f>B138</f>
        <v>Under 14 Singles</v>
      </c>
      <c r="C206" s="121"/>
      <c r="D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9" hidden="1">
      <c r="B207" s="122"/>
      <c r="C207" s="122"/>
      <c r="D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K207" s="4" t="s">
        <v>13</v>
      </c>
    </row>
    <row r="208" spans="1:39" hidden="1">
      <c r="B208" s="123" t="s">
        <v>86</v>
      </c>
      <c r="C208" s="123"/>
      <c r="D208" s="2"/>
      <c r="E208" s="11"/>
      <c r="F208" s="11" t="s">
        <v>2</v>
      </c>
      <c r="G208" s="11"/>
      <c r="H208" s="11"/>
      <c r="I208" s="11" t="s">
        <v>3</v>
      </c>
      <c r="J208" s="124"/>
      <c r="K208" s="11"/>
      <c r="L208" s="11" t="s">
        <v>4</v>
      </c>
      <c r="M208" s="124"/>
      <c r="N208" s="11"/>
      <c r="O208" s="11" t="s">
        <v>5</v>
      </c>
      <c r="P208" s="124" t="s">
        <v>10</v>
      </c>
      <c r="Q208" s="124"/>
      <c r="R208" s="124" t="s">
        <v>14</v>
      </c>
      <c r="S208" s="124" t="s">
        <v>10</v>
      </c>
      <c r="T208" s="9" t="s">
        <v>2</v>
      </c>
      <c r="U208" s="10"/>
      <c r="V208" s="9" t="s">
        <v>3</v>
      </c>
      <c r="W208" s="10"/>
      <c r="X208" s="9" t="s">
        <v>4</v>
      </c>
      <c r="Y208" s="10"/>
      <c r="Z208" s="9" t="s">
        <v>5</v>
      </c>
      <c r="AA208" s="10"/>
      <c r="AB208" s="9" t="s">
        <v>14</v>
      </c>
      <c r="AC208" s="10"/>
      <c r="AD208" s="88" t="s">
        <v>6</v>
      </c>
      <c r="AE208" s="89" t="s">
        <v>7</v>
      </c>
      <c r="AF208" s="83" t="s">
        <v>8</v>
      </c>
      <c r="AG208" s="88" t="s">
        <v>15</v>
      </c>
      <c r="AH208" s="88" t="s">
        <v>16</v>
      </c>
      <c r="AI208" s="75"/>
    </row>
    <row r="209" spans="1:39" ht="17" hidden="1" customHeight="1">
      <c r="B209" s="14"/>
      <c r="C209" s="15"/>
      <c r="D209" s="16"/>
      <c r="E209" s="17"/>
      <c r="F209" s="18"/>
      <c r="G209" s="18"/>
      <c r="H209" s="19">
        <f>IF(J210&lt;0,"L",IF(J210&gt;0,"W", ))</f>
        <v>0</v>
      </c>
      <c r="I209" s="20">
        <f>IF($I263&lt;$H263,$I263, -$H263)</f>
        <v>0</v>
      </c>
      <c r="J209" s="21">
        <f>IF($I264&lt;$H264,$I264, -$H264)</f>
        <v>0</v>
      </c>
      <c r="K209" s="19">
        <f>IF(M210&lt;0,"L",IF(M210&gt;0,"W", ))</f>
        <v>0</v>
      </c>
      <c r="L209" s="20">
        <f>IF($I251&lt;$H251,$I251, -$H251)</f>
        <v>0</v>
      </c>
      <c r="M209" s="21">
        <f>IF($I252&lt;$H252,$I252, -$H252)</f>
        <v>0</v>
      </c>
      <c r="N209" s="19">
        <f>IF(P210&lt;0,"L",IF(P210&gt;0,"W", ))</f>
        <v>0</v>
      </c>
      <c r="O209" s="20">
        <f>IF($I241&lt;$H241,$I241, -$H241)</f>
        <v>0</v>
      </c>
      <c r="P209" s="21">
        <f>IF($I242&lt;$H242,$I242, -$H242)</f>
        <v>0</v>
      </c>
      <c r="Q209" s="19">
        <f>IF(S210&lt;0,"L",IF(S210&gt;0,"W", ))</f>
        <v>0</v>
      </c>
      <c r="R209" s="20">
        <f>IF($I231&lt;$H231,$I231, -$H231)</f>
        <v>0</v>
      </c>
      <c r="S209" s="21">
        <f>IF($I232&lt;$H232,$I232, -$H232)</f>
        <v>0</v>
      </c>
      <c r="T209" s="23"/>
      <c r="U209" s="24"/>
      <c r="V209" s="25">
        <f>IF(H209="W",2, )</f>
        <v>0</v>
      </c>
      <c r="W209" s="26">
        <f>IF(J210&lt;0, 1, )</f>
        <v>0</v>
      </c>
      <c r="X209" s="25">
        <f>IF(K209="W",2, )</f>
        <v>0</v>
      </c>
      <c r="Y209" s="26">
        <f>IF(M210&lt;0, 1, )</f>
        <v>0</v>
      </c>
      <c r="Z209" s="25">
        <f>IF(N209="W",2, )</f>
        <v>0</v>
      </c>
      <c r="AA209" s="26">
        <f>IF(P210&lt;0, 1, )</f>
        <v>0</v>
      </c>
      <c r="AB209" s="25">
        <f>IF(Q209="W",2, )</f>
        <v>0</v>
      </c>
      <c r="AC209" s="26">
        <f>IF(S210&lt;0, 1, )</f>
        <v>0</v>
      </c>
      <c r="AD209" s="27">
        <f>SUM(T209:AC209)</f>
        <v>0</v>
      </c>
      <c r="AE209" s="47"/>
      <c r="AF209" s="45"/>
      <c r="AG209" s="26"/>
      <c r="AH209" s="26"/>
      <c r="AI209" s="76"/>
      <c r="AK209" s="4">
        <f>B209</f>
        <v>0</v>
      </c>
      <c r="AM209" s="11">
        <f>D209</f>
        <v>0</v>
      </c>
    </row>
    <row r="210" spans="1:39" ht="17" hidden="1" customHeight="1">
      <c r="A210" s="125" t="s">
        <v>2</v>
      </c>
      <c r="B210" s="31"/>
      <c r="C210" s="32"/>
      <c r="D210" s="33"/>
      <c r="E210" s="34"/>
      <c r="F210" s="35"/>
      <c r="G210" s="35"/>
      <c r="H210" s="36">
        <f>IF($I265&lt;$H265,$I265, -$H265)</f>
        <v>0</v>
      </c>
      <c r="I210" s="37">
        <f>IF($I266&lt;$H266,$I266, -$H266)</f>
        <v>0</v>
      </c>
      <c r="J210" s="37">
        <f>IF($I267&lt;$H267,$I267, -$H267)</f>
        <v>0</v>
      </c>
      <c r="K210" s="36">
        <f>IF($I253&lt;$H253,$I253, -$H253)</f>
        <v>0</v>
      </c>
      <c r="L210" s="37">
        <f>IF($I254&lt;$H254,$I254, -$H254)</f>
        <v>0</v>
      </c>
      <c r="M210" s="37">
        <f>IF($I255&lt;$H255,$I255, -$H255)</f>
        <v>0</v>
      </c>
      <c r="N210" s="36">
        <f>IF($I243&lt;$H243,$I243, -$H243)</f>
        <v>0</v>
      </c>
      <c r="O210" s="37">
        <f>IF($I244&lt;$H244,$I244, -$H244)</f>
        <v>0</v>
      </c>
      <c r="P210" s="37">
        <f>IF($I245&lt;$H245,$I245, -$H245)</f>
        <v>0</v>
      </c>
      <c r="Q210" s="36">
        <f>IF($I233&lt;$H233,$I233, -$H233)</f>
        <v>0</v>
      </c>
      <c r="R210" s="37">
        <f>IF($I234&lt;$H234,$I234, -$H234)</f>
        <v>0</v>
      </c>
      <c r="S210" s="37">
        <f>IF($I235&lt;$H235,$I235, -$H235)</f>
        <v>0</v>
      </c>
      <c r="T210" s="39"/>
      <c r="U210" s="40"/>
      <c r="V210" s="41"/>
      <c r="W210" s="30"/>
      <c r="X210" s="41"/>
      <c r="Y210" s="30"/>
      <c r="Z210" s="41"/>
      <c r="AA210" s="30"/>
      <c r="AB210" s="41"/>
      <c r="AC210" s="30"/>
      <c r="AD210" s="42"/>
      <c r="AE210" s="51"/>
      <c r="AF210" s="30"/>
      <c r="AG210" s="62"/>
      <c r="AH210" s="62"/>
      <c r="AI210" s="76"/>
      <c r="AJ210" s="6">
        <v>1</v>
      </c>
      <c r="AK210" s="4">
        <f t="shared" ref="AK210:AK218" si="6">B210</f>
        <v>0</v>
      </c>
      <c r="AM210" s="4">
        <f t="shared" ref="AM210:AM218" si="7">D210</f>
        <v>0</v>
      </c>
    </row>
    <row r="211" spans="1:39" ht="17" hidden="1" customHeight="1">
      <c r="A211" s="126"/>
      <c r="B211" s="14"/>
      <c r="C211" s="15"/>
      <c r="D211" s="16"/>
      <c r="E211" s="19">
        <f>IF(G212&lt;0,"L",IF(G212&gt;0,"W", ))</f>
        <v>0</v>
      </c>
      <c r="F211" s="20">
        <f>-I209</f>
        <v>0</v>
      </c>
      <c r="G211" s="46">
        <f>-J209</f>
        <v>0</v>
      </c>
      <c r="H211" s="17"/>
      <c r="I211" s="18"/>
      <c r="J211" s="18"/>
      <c r="K211" s="19">
        <f>IF(M212&lt;0,"L",IF(M212&gt;0,"W", ))</f>
        <v>0</v>
      </c>
      <c r="L211" s="20">
        <f>IF($I236&lt;$H236,$I236, -$H236)</f>
        <v>0</v>
      </c>
      <c r="M211" s="21">
        <f>IF($I237&lt;$H237,$I237, -$H237)</f>
        <v>0</v>
      </c>
      <c r="N211" s="19">
        <f>IF(P212&lt;0,"L",IF(P212&gt;0,"W", ))</f>
        <v>0</v>
      </c>
      <c r="O211" s="20">
        <f>IF($I258&lt;$H258,$I258, -$H258)</f>
        <v>0</v>
      </c>
      <c r="P211" s="21">
        <f>IF($I259&lt;$H259,$I259, -$H259)</f>
        <v>0</v>
      </c>
      <c r="Q211" s="19">
        <f>IF(S212&lt;0,"L",IF(S212&gt;0,"W", ))</f>
        <v>0</v>
      </c>
      <c r="R211" s="20">
        <f>IF($I221&lt;$H221,$I221, -$H221)</f>
        <v>0</v>
      </c>
      <c r="S211" s="21">
        <f>IF($I222&lt;$H222,$I222, -$H222)</f>
        <v>0</v>
      </c>
      <c r="T211" s="47">
        <f>IF(E211="W",2, )</f>
        <v>0</v>
      </c>
      <c r="U211" s="26">
        <f>IF(G212&lt;0, 1, )</f>
        <v>0</v>
      </c>
      <c r="V211" s="23"/>
      <c r="W211" s="24"/>
      <c r="X211" s="25">
        <f>IF(K211="W",2, )</f>
        <v>0</v>
      </c>
      <c r="Y211" s="26">
        <f>IF(M212&lt;0, 1, )</f>
        <v>0</v>
      </c>
      <c r="Z211" s="25">
        <f>IF(N211="W",2, )</f>
        <v>0</v>
      </c>
      <c r="AA211" s="26">
        <f>IF(P212&lt;0, 1, )</f>
        <v>0</v>
      </c>
      <c r="AB211" s="25">
        <f>IF(Q211="W",2, )</f>
        <v>0</v>
      </c>
      <c r="AC211" s="26">
        <f>IF(S212&lt;0, 1, )</f>
        <v>0</v>
      </c>
      <c r="AD211" s="27">
        <f>SUM(T211:AC211)</f>
        <v>0</v>
      </c>
      <c r="AE211" s="127"/>
      <c r="AF211" s="45"/>
      <c r="AG211" s="26"/>
      <c r="AH211" s="26"/>
      <c r="AI211" s="76"/>
      <c r="AJ211" s="6"/>
      <c r="AK211" s="4">
        <f t="shared" si="6"/>
        <v>0</v>
      </c>
      <c r="AM211" s="11">
        <f t="shared" si="7"/>
        <v>0</v>
      </c>
    </row>
    <row r="212" spans="1:39" ht="17" hidden="1" customHeight="1">
      <c r="A212" s="125" t="s">
        <v>3</v>
      </c>
      <c r="B212" s="31"/>
      <c r="C212" s="32"/>
      <c r="D212" s="33"/>
      <c r="E212" s="49">
        <f>-H210</f>
        <v>0</v>
      </c>
      <c r="F212" s="50">
        <f>-I210</f>
        <v>0</v>
      </c>
      <c r="G212" s="26">
        <f>-J210</f>
        <v>0</v>
      </c>
      <c r="H212" s="34"/>
      <c r="I212" s="35"/>
      <c r="J212" s="35"/>
      <c r="K212" s="36">
        <f>IF($I238&lt;$H238,$I238, -$H238)</f>
        <v>0</v>
      </c>
      <c r="L212" s="37">
        <f>IF($I239&lt;$H239,$I239, -$H239)</f>
        <v>0</v>
      </c>
      <c r="M212" s="37">
        <f>IF($I240&lt;$H240,$I240, -$H240)</f>
        <v>0</v>
      </c>
      <c r="N212" s="36">
        <f>IF($I260&lt;$H260,$I260, -$H260)</f>
        <v>0</v>
      </c>
      <c r="O212" s="37">
        <f>IF($I261&lt;$H261,$I261, -$H261)</f>
        <v>0</v>
      </c>
      <c r="P212" s="37">
        <f>IF($I262&lt;$H262,$I262, -$H262)</f>
        <v>0</v>
      </c>
      <c r="Q212" s="36">
        <f>IF($I223&lt;$H223,$I223, -$H223)</f>
        <v>0</v>
      </c>
      <c r="R212" s="37">
        <f>IF($I224&lt;$H224,$I224, -$H224)</f>
        <v>0</v>
      </c>
      <c r="S212" s="37">
        <f>IF($I225&lt;$H225,$I225, -$H225)</f>
        <v>0</v>
      </c>
      <c r="T212" s="51"/>
      <c r="U212" s="30"/>
      <c r="V212" s="39"/>
      <c r="W212" s="40"/>
      <c r="X212" s="41"/>
      <c r="Y212" s="30"/>
      <c r="Z212" s="41"/>
      <c r="AA212" s="30"/>
      <c r="AB212" s="41"/>
      <c r="AC212" s="30"/>
      <c r="AD212" s="42"/>
      <c r="AE212" s="51"/>
      <c r="AF212" s="30"/>
      <c r="AG212" s="62"/>
      <c r="AH212" s="62"/>
      <c r="AI212" s="76"/>
      <c r="AJ212" s="6">
        <v>2</v>
      </c>
      <c r="AK212" s="4">
        <f t="shared" si="6"/>
        <v>0</v>
      </c>
      <c r="AM212" s="4">
        <f t="shared" si="7"/>
        <v>0</v>
      </c>
    </row>
    <row r="213" spans="1:39" ht="17" hidden="1" customHeight="1">
      <c r="A213" s="126"/>
      <c r="B213" s="14"/>
      <c r="C213" s="15"/>
      <c r="D213" s="16"/>
      <c r="E213" s="19">
        <f>IF(G214&lt;0,"L",IF(G214&gt;0,"W", ))</f>
        <v>0</v>
      </c>
      <c r="F213" s="20">
        <f>-L209</f>
        <v>0</v>
      </c>
      <c r="G213" s="46">
        <f>-M209</f>
        <v>0</v>
      </c>
      <c r="H213" s="19">
        <f>IF(J214&lt;0,"L",IF(J214&gt;0,"W", ))</f>
        <v>0</v>
      </c>
      <c r="I213" s="20">
        <f>-L211</f>
        <v>0</v>
      </c>
      <c r="J213" s="46">
        <f>-M211</f>
        <v>0</v>
      </c>
      <c r="K213" s="17"/>
      <c r="L213" s="18"/>
      <c r="M213" s="18"/>
      <c r="N213" s="19">
        <f>IF(P214&lt;0,"L",IF(P214&gt;0,"W", ))</f>
        <v>0</v>
      </c>
      <c r="O213" s="20">
        <f>IF($I226&lt;$H226,$I226, -$H226)</f>
        <v>0</v>
      </c>
      <c r="P213" s="21">
        <f>IF($I227&lt;$H227,$I227, -$H227)</f>
        <v>0</v>
      </c>
      <c r="Q213" s="19">
        <f>IF(S214&lt;0,"L",IF(S214&gt;0,"W", ))</f>
        <v>0</v>
      </c>
      <c r="R213" s="20">
        <f>IF($I246&lt;$H246,$I246, -$H246)</f>
        <v>0</v>
      </c>
      <c r="S213" s="21">
        <f>IF($I247&lt;$H247,$I247, -$H247)</f>
        <v>0</v>
      </c>
      <c r="T213" s="47">
        <f>IF(E213="W",2, )</f>
        <v>0</v>
      </c>
      <c r="U213" s="26">
        <f>IF(G214&lt;0, 1, )</f>
        <v>0</v>
      </c>
      <c r="V213" s="25">
        <f>IF(H213="W",2, )</f>
        <v>0</v>
      </c>
      <c r="W213" s="26">
        <f>IF(J214&lt;0, 1, )</f>
        <v>0</v>
      </c>
      <c r="X213" s="23"/>
      <c r="Y213" s="24"/>
      <c r="Z213" s="25">
        <f>IF(N213="W",2, )</f>
        <v>0</v>
      </c>
      <c r="AA213" s="26">
        <f>IF(P214&lt;0, 1, )</f>
        <v>0</v>
      </c>
      <c r="AB213" s="25">
        <f>IF(Q213="W",2, )</f>
        <v>0</v>
      </c>
      <c r="AC213" s="26">
        <f>IF(S214&lt;0, 1, )</f>
        <v>0</v>
      </c>
      <c r="AD213" s="27">
        <f>SUM(T213:AC213)</f>
        <v>0</v>
      </c>
      <c r="AE213" s="127"/>
      <c r="AF213" s="45"/>
      <c r="AG213" s="26"/>
      <c r="AH213" s="26"/>
      <c r="AI213" s="76"/>
      <c r="AJ213" s="6"/>
      <c r="AK213" s="4">
        <f t="shared" si="6"/>
        <v>0</v>
      </c>
      <c r="AM213" s="11">
        <f t="shared" si="7"/>
        <v>0</v>
      </c>
    </row>
    <row r="214" spans="1:39" ht="17" hidden="1" customHeight="1">
      <c r="A214" s="125" t="s">
        <v>4</v>
      </c>
      <c r="B214" s="31"/>
      <c r="C214" s="32"/>
      <c r="D214" s="33"/>
      <c r="E214" s="49">
        <f>-K210</f>
        <v>0</v>
      </c>
      <c r="F214" s="50">
        <f>-L210</f>
        <v>0</v>
      </c>
      <c r="G214" s="26">
        <f>-M210</f>
        <v>0</v>
      </c>
      <c r="H214" s="49">
        <f>-K212</f>
        <v>0</v>
      </c>
      <c r="I214" s="50">
        <f>-L212</f>
        <v>0</v>
      </c>
      <c r="J214" s="26">
        <f>-M212</f>
        <v>0</v>
      </c>
      <c r="K214" s="34"/>
      <c r="L214" s="35"/>
      <c r="M214" s="35"/>
      <c r="N214" s="36">
        <f>IF($I228&lt;$H228,$I228, -$H228)</f>
        <v>0</v>
      </c>
      <c r="O214" s="37">
        <f>IF($I229&lt;$H229,$I229, -$H229)</f>
        <v>0</v>
      </c>
      <c r="P214" s="37">
        <f>IF($I230&lt;$H230,$I230, -$H230)</f>
        <v>0</v>
      </c>
      <c r="Q214" s="36">
        <f>IF($I248&lt;$H248,$I248, -$H248)</f>
        <v>0</v>
      </c>
      <c r="R214" s="37">
        <f>IF($I249&lt;$H249,$I249, -$H249)</f>
        <v>0</v>
      </c>
      <c r="S214" s="37">
        <f>IF($I250&lt;$H250,$I250, -$H250)</f>
        <v>0</v>
      </c>
      <c r="T214" s="51"/>
      <c r="U214" s="30"/>
      <c r="V214" s="41"/>
      <c r="W214" s="30"/>
      <c r="X214" s="39"/>
      <c r="Y214" s="40"/>
      <c r="Z214" s="41"/>
      <c r="AA214" s="30"/>
      <c r="AB214" s="41"/>
      <c r="AC214" s="30"/>
      <c r="AD214" s="42"/>
      <c r="AE214" s="51"/>
      <c r="AF214" s="30"/>
      <c r="AG214" s="62"/>
      <c r="AH214" s="62"/>
      <c r="AI214" s="76"/>
      <c r="AJ214" s="6">
        <v>3</v>
      </c>
      <c r="AK214" s="4">
        <f t="shared" si="6"/>
        <v>0</v>
      </c>
      <c r="AM214" s="4">
        <f t="shared" si="7"/>
        <v>0</v>
      </c>
    </row>
    <row r="215" spans="1:39" ht="17" hidden="1" customHeight="1">
      <c r="A215" s="126"/>
      <c r="B215" s="14"/>
      <c r="C215" s="15"/>
      <c r="D215" s="16"/>
      <c r="E215" s="19">
        <f>IF(G216&lt;0,"L",IF(G216&gt;0,"W", ))</f>
        <v>0</v>
      </c>
      <c r="F215" s="20">
        <f>-O209</f>
        <v>0</v>
      </c>
      <c r="G215" s="52">
        <f>-P209</f>
        <v>0</v>
      </c>
      <c r="H215" s="19">
        <f>IF(J216&lt;0,"L",IF(J216&gt;0,"W", ))</f>
        <v>0</v>
      </c>
      <c r="I215" s="20">
        <f>-O211</f>
        <v>0</v>
      </c>
      <c r="J215" s="46">
        <f>-P211</f>
        <v>0</v>
      </c>
      <c r="K215" s="19">
        <f>IF(M216&lt;0,"L",IF(M216&gt;0,"W", ))</f>
        <v>0</v>
      </c>
      <c r="L215" s="20">
        <f>-O213</f>
        <v>0</v>
      </c>
      <c r="M215" s="46">
        <f>-P213</f>
        <v>0</v>
      </c>
      <c r="N215" s="17"/>
      <c r="O215" s="18"/>
      <c r="P215" s="53"/>
      <c r="Q215" s="19">
        <f>IF(S216&lt;0,"L",IF(S216&gt;0,"W", ))</f>
        <v>0</v>
      </c>
      <c r="R215" s="20">
        <f>IF($I268&lt;$H268,$I268, -$H268)</f>
        <v>0</v>
      </c>
      <c r="S215" s="21">
        <f>IF($I269&lt;$H269,$I269, -$H269)</f>
        <v>0</v>
      </c>
      <c r="T215" s="47">
        <f>IF(E215="W",2, )</f>
        <v>0</v>
      </c>
      <c r="U215" s="26">
        <f>IF(G216&lt;0, 1, )</f>
        <v>0</v>
      </c>
      <c r="V215" s="25">
        <f>IF(H215="W",2, )</f>
        <v>0</v>
      </c>
      <c r="W215" s="26">
        <f>IF(J216&lt;0, 1, )</f>
        <v>0</v>
      </c>
      <c r="X215" s="25">
        <f>IF(K215="W",2, )</f>
        <v>0</v>
      </c>
      <c r="Y215" s="26">
        <f>IF(M216&lt;0, 1, )</f>
        <v>0</v>
      </c>
      <c r="Z215" s="23"/>
      <c r="AA215" s="24"/>
      <c r="AB215" s="25">
        <f>IF(Q215="W",2, )</f>
        <v>0</v>
      </c>
      <c r="AC215" s="26">
        <f>IF(S216&lt;0, 1, )</f>
        <v>0</v>
      </c>
      <c r="AD215" s="27">
        <f>SUM(T215:AC215)</f>
        <v>0</v>
      </c>
      <c r="AE215" s="127"/>
      <c r="AF215" s="45"/>
      <c r="AG215" s="26"/>
      <c r="AH215" s="26"/>
      <c r="AI215" s="76"/>
      <c r="AJ215" s="6"/>
      <c r="AK215" s="4">
        <f t="shared" si="6"/>
        <v>0</v>
      </c>
      <c r="AM215" s="11">
        <f t="shared" si="7"/>
        <v>0</v>
      </c>
    </row>
    <row r="216" spans="1:39" ht="17" hidden="1" customHeight="1">
      <c r="A216" s="125" t="s">
        <v>5</v>
      </c>
      <c r="B216" s="31"/>
      <c r="C216" s="32"/>
      <c r="D216" s="33"/>
      <c r="E216" s="58">
        <f>-N210</f>
        <v>0</v>
      </c>
      <c r="F216" s="59">
        <f>-O210</f>
        <v>0</v>
      </c>
      <c r="G216" s="60">
        <f>-P210</f>
        <v>0</v>
      </c>
      <c r="H216" s="49">
        <f>-N212</f>
        <v>0</v>
      </c>
      <c r="I216" s="50">
        <f>-O212</f>
        <v>0</v>
      </c>
      <c r="J216" s="26">
        <f>-P212</f>
        <v>0</v>
      </c>
      <c r="K216" s="49">
        <f>-N214</f>
        <v>0</v>
      </c>
      <c r="L216" s="50">
        <f>-O214</f>
        <v>0</v>
      </c>
      <c r="M216" s="26">
        <f>-P214</f>
        <v>0</v>
      </c>
      <c r="N216" s="34"/>
      <c r="O216" s="35"/>
      <c r="P216" s="63"/>
      <c r="Q216" s="36">
        <f>IF($I270&lt;$H270,$I270, -$H270)</f>
        <v>0</v>
      </c>
      <c r="R216" s="37">
        <f>IF($I271&lt;$H271,$I271, -$H271)</f>
        <v>0</v>
      </c>
      <c r="S216" s="37">
        <f>IF($I272&lt;$H272,$I272, -$H272)</f>
        <v>0</v>
      </c>
      <c r="T216" s="51"/>
      <c r="U216" s="30"/>
      <c r="V216" s="41"/>
      <c r="W216" s="30"/>
      <c r="X216" s="41"/>
      <c r="Y216" s="30"/>
      <c r="Z216" s="39"/>
      <c r="AA216" s="40"/>
      <c r="AB216" s="41"/>
      <c r="AC216" s="30"/>
      <c r="AD216" s="42"/>
      <c r="AE216" s="51"/>
      <c r="AF216" s="30"/>
      <c r="AG216" s="62"/>
      <c r="AH216" s="62"/>
      <c r="AI216" s="76"/>
      <c r="AJ216" s="6">
        <v>4</v>
      </c>
      <c r="AK216" s="4">
        <f t="shared" si="6"/>
        <v>0</v>
      </c>
      <c r="AM216" s="4">
        <f t="shared" si="7"/>
        <v>0</v>
      </c>
    </row>
    <row r="217" spans="1:39" ht="17" hidden="1" customHeight="1">
      <c r="A217" s="126"/>
      <c r="B217" s="14"/>
      <c r="C217" s="15"/>
      <c r="D217" s="16"/>
      <c r="E217" s="19">
        <f>IF(G218&lt;0,"L",IF(G218&gt;0,"W", ))</f>
        <v>0</v>
      </c>
      <c r="F217" s="20">
        <f>-R209</f>
        <v>0</v>
      </c>
      <c r="G217" s="46">
        <f>-S209</f>
        <v>0</v>
      </c>
      <c r="H217" s="19">
        <f>IF(J218&lt;0,"L",IF(J218&gt;0,"W", ))</f>
        <v>0</v>
      </c>
      <c r="I217" s="20">
        <f>-R211</f>
        <v>0</v>
      </c>
      <c r="J217" s="52">
        <f>-S211</f>
        <v>0</v>
      </c>
      <c r="K217" s="19">
        <f>IF(M218&lt;0,"L",IF(M218&gt;0,"W", ))</f>
        <v>0</v>
      </c>
      <c r="L217" s="20">
        <f>-R213</f>
        <v>0</v>
      </c>
      <c r="M217" s="46">
        <f>-S213</f>
        <v>0</v>
      </c>
      <c r="N217" s="19">
        <f>IF(P218&lt;0,"L",IF(P218&gt;0,"W", ))</f>
        <v>0</v>
      </c>
      <c r="O217" s="20">
        <f>-R215</f>
        <v>0</v>
      </c>
      <c r="P217" s="46">
        <f>-S215</f>
        <v>0</v>
      </c>
      <c r="Q217" s="18"/>
      <c r="R217" s="18"/>
      <c r="S217" s="53"/>
      <c r="T217" s="47">
        <f>IF(E217="W",2, )</f>
        <v>0</v>
      </c>
      <c r="U217" s="26">
        <f>IF(G218&lt;0, 1, )</f>
        <v>0</v>
      </c>
      <c r="V217" s="25">
        <f>IF(H217="W",2, )</f>
        <v>0</v>
      </c>
      <c r="W217" s="26">
        <f>IF(J218&lt;0, 1, )</f>
        <v>0</v>
      </c>
      <c r="X217" s="25">
        <f>IF(K217="W",2, )</f>
        <v>0</v>
      </c>
      <c r="Y217" s="26">
        <f>IF(M218&lt;0, 1, )</f>
        <v>0</v>
      </c>
      <c r="Z217" s="25">
        <f>IF(N217="W",2, )</f>
        <v>0</v>
      </c>
      <c r="AA217" s="26">
        <f>IF(P218&lt;0, 1, )</f>
        <v>0</v>
      </c>
      <c r="AB217" s="23"/>
      <c r="AC217" s="24"/>
      <c r="AD217" s="27">
        <f>SUM(T217:AC217)</f>
        <v>0</v>
      </c>
      <c r="AE217" s="127"/>
      <c r="AF217" s="45"/>
      <c r="AG217" s="26"/>
      <c r="AH217" s="26"/>
      <c r="AI217" s="76"/>
      <c r="AJ217" s="6"/>
      <c r="AK217" s="4">
        <f t="shared" si="6"/>
        <v>0</v>
      </c>
      <c r="AM217" s="11">
        <f t="shared" si="7"/>
        <v>0</v>
      </c>
    </row>
    <row r="218" spans="1:39" ht="17" hidden="1" customHeight="1">
      <c r="A218" s="125" t="s">
        <v>14</v>
      </c>
      <c r="B218" s="55"/>
      <c r="C218" s="56"/>
      <c r="D218" s="57"/>
      <c r="E218" s="61">
        <f>-Q210</f>
        <v>0</v>
      </c>
      <c r="F218" s="59">
        <f>-R210</f>
        <v>0</v>
      </c>
      <c r="G218" s="62">
        <f>-S210</f>
        <v>0</v>
      </c>
      <c r="H218" s="58">
        <f>-Q212</f>
        <v>0</v>
      </c>
      <c r="I218" s="59">
        <f>-R212</f>
        <v>0</v>
      </c>
      <c r="J218" s="60">
        <f>-S212</f>
        <v>0</v>
      </c>
      <c r="K218" s="61">
        <f>-Q214</f>
        <v>0</v>
      </c>
      <c r="L218" s="59">
        <f>-R214</f>
        <v>0</v>
      </c>
      <c r="M218" s="62">
        <f>-S214</f>
        <v>0</v>
      </c>
      <c r="N218" s="61">
        <f>-Q216</f>
        <v>0</v>
      </c>
      <c r="O218" s="59">
        <f>-R216</f>
        <v>0</v>
      </c>
      <c r="P218" s="62">
        <f>-S216</f>
        <v>0</v>
      </c>
      <c r="Q218" s="35"/>
      <c r="R218" s="35"/>
      <c r="S218" s="63"/>
      <c r="T218" s="51"/>
      <c r="U218" s="30"/>
      <c r="V218" s="41"/>
      <c r="W218" s="30"/>
      <c r="X218" s="41"/>
      <c r="Y218" s="30"/>
      <c r="Z218" s="41"/>
      <c r="AA218" s="30"/>
      <c r="AB218" s="39"/>
      <c r="AC218" s="40"/>
      <c r="AD218" s="42"/>
      <c r="AE218" s="51"/>
      <c r="AF218" s="30"/>
      <c r="AG218" s="62"/>
      <c r="AH218" s="62"/>
      <c r="AI218" s="76"/>
      <c r="AJ218" s="6">
        <v>5</v>
      </c>
      <c r="AK218" s="4">
        <f t="shared" si="6"/>
        <v>0</v>
      </c>
      <c r="AM218" s="4">
        <f t="shared" si="7"/>
        <v>0</v>
      </c>
    </row>
    <row r="220" spans="1:39">
      <c r="B220" s="121" t="str">
        <f>B1</f>
        <v>Under 14 Singles</v>
      </c>
      <c r="C220" s="87"/>
      <c r="D220" s="87"/>
      <c r="E220" s="87" t="s">
        <v>86</v>
      </c>
      <c r="F220" s="87"/>
      <c r="G220" s="118"/>
      <c r="H220" s="128"/>
      <c r="I220" s="129">
        <f>D208</f>
        <v>0</v>
      </c>
      <c r="S220" s="67"/>
      <c r="T220" s="76"/>
      <c r="AH220" s="4"/>
    </row>
    <row r="221" spans="1:39" ht="18" customHeight="1">
      <c r="A221" s="68"/>
      <c r="B221" s="130">
        <v>1</v>
      </c>
      <c r="C221" s="131"/>
      <c r="D221" s="131"/>
      <c r="E221" s="131"/>
      <c r="F221" s="131"/>
      <c r="G221" s="113"/>
      <c r="H221" s="69" t="s">
        <v>17</v>
      </c>
      <c r="I221" s="70"/>
      <c r="J221" s="68"/>
      <c r="K221" s="132"/>
      <c r="L221" s="132"/>
      <c r="M221" s="132"/>
      <c r="N221" s="132"/>
      <c r="O221" s="132"/>
      <c r="P221" s="132"/>
      <c r="Q221" s="132"/>
      <c r="R221" s="132"/>
      <c r="S221" s="133"/>
      <c r="T221" s="76"/>
      <c r="AH221" s="4"/>
    </row>
    <row r="222" spans="1:39" ht="18" customHeight="1">
      <c r="A222" s="72"/>
      <c r="B222" s="78"/>
      <c r="C222" s="79"/>
      <c r="D222" s="79"/>
      <c r="E222" s="79"/>
      <c r="F222" s="79"/>
      <c r="G222" s="134"/>
      <c r="H222" s="73" t="s">
        <v>17</v>
      </c>
      <c r="I222" s="74"/>
      <c r="J222" s="72"/>
      <c r="K222" s="81"/>
      <c r="L222" s="81"/>
      <c r="M222" s="81"/>
      <c r="N222" s="81"/>
      <c r="O222" s="81"/>
      <c r="P222" s="81"/>
      <c r="Q222" s="81"/>
      <c r="R222" s="126"/>
      <c r="S222" s="133"/>
      <c r="T222" s="76"/>
      <c r="AH222" s="4"/>
    </row>
    <row r="223" spans="1:39" ht="18" customHeight="1">
      <c r="A223" s="72" t="s">
        <v>2</v>
      </c>
      <c r="B223" s="135">
        <f>B210</f>
        <v>0</v>
      </c>
      <c r="C223" s="79"/>
      <c r="D223" s="79"/>
      <c r="E223" s="429">
        <f>D210</f>
        <v>0</v>
      </c>
      <c r="F223" s="429"/>
      <c r="G223" s="137"/>
      <c r="H223" s="73" t="s">
        <v>17</v>
      </c>
      <c r="I223" s="74"/>
      <c r="J223" s="277">
        <f>B216</f>
        <v>0</v>
      </c>
      <c r="K223" s="81"/>
      <c r="L223" s="81"/>
      <c r="M223" s="81"/>
      <c r="N223" s="81"/>
      <c r="O223" s="81"/>
      <c r="P223" s="429">
        <f>D216</f>
        <v>0</v>
      </c>
      <c r="Q223" s="429"/>
      <c r="R223" s="126"/>
      <c r="S223" s="138" t="s">
        <v>5</v>
      </c>
      <c r="T223" s="139"/>
      <c r="AH223" s="4"/>
    </row>
    <row r="224" spans="1:39" ht="18" customHeight="1">
      <c r="A224" s="72"/>
      <c r="B224" s="78"/>
      <c r="C224" s="79"/>
      <c r="D224" s="79"/>
      <c r="E224" s="79"/>
      <c r="F224" s="79"/>
      <c r="G224" s="137"/>
      <c r="H224" s="73" t="s">
        <v>17</v>
      </c>
      <c r="I224" s="74"/>
      <c r="J224" s="80"/>
      <c r="K224" s="81"/>
      <c r="L224" s="81"/>
      <c r="M224" s="81"/>
      <c r="N224" s="81"/>
      <c r="O224" s="81"/>
      <c r="P224" s="81"/>
      <c r="Q224" s="81"/>
      <c r="R224" s="140"/>
      <c r="S224" s="141"/>
      <c r="T224" s="139"/>
      <c r="AH224" s="4"/>
    </row>
    <row r="225" spans="1:39" ht="18" customHeight="1">
      <c r="A225" s="107"/>
      <c r="B225" s="142"/>
      <c r="C225" s="143"/>
      <c r="D225" s="143"/>
      <c r="E225" s="143"/>
      <c r="F225" s="143"/>
      <c r="G225" s="119"/>
      <c r="H225" s="84" t="s">
        <v>17</v>
      </c>
      <c r="I225" s="85"/>
      <c r="J225" s="144"/>
      <c r="K225" s="81"/>
      <c r="L225" s="81"/>
      <c r="M225" s="81"/>
      <c r="N225" s="81"/>
      <c r="O225" s="81"/>
      <c r="P225" s="81"/>
      <c r="Q225" s="81"/>
      <c r="R225" s="81"/>
      <c r="S225" s="145"/>
      <c r="T225" s="76"/>
      <c r="AH225" s="4"/>
    </row>
    <row r="226" spans="1:39" ht="18" customHeight="1">
      <c r="A226" s="68"/>
      <c r="B226" s="130">
        <v>2</v>
      </c>
      <c r="C226" s="131"/>
      <c r="D226" s="131"/>
      <c r="E226" s="131"/>
      <c r="F226" s="131"/>
      <c r="G226" s="113"/>
      <c r="H226" s="69" t="s">
        <v>17</v>
      </c>
      <c r="I226" s="70"/>
      <c r="J226" s="68"/>
      <c r="K226" s="132"/>
      <c r="L226" s="132"/>
      <c r="M226" s="132"/>
      <c r="N226" s="132"/>
      <c r="O226" s="132"/>
      <c r="P226" s="132"/>
      <c r="Q226" s="132"/>
      <c r="R226" s="132"/>
      <c r="S226" s="146"/>
      <c r="T226" s="76"/>
      <c r="AH226" s="4"/>
    </row>
    <row r="227" spans="1:39" ht="18" customHeight="1">
      <c r="A227" s="72"/>
      <c r="B227" s="78"/>
      <c r="C227" s="79"/>
      <c r="D227" s="79"/>
      <c r="E227" s="79"/>
      <c r="F227" s="79"/>
      <c r="G227" s="134"/>
      <c r="H227" s="73" t="s">
        <v>17</v>
      </c>
      <c r="I227" s="74"/>
      <c r="J227" s="72"/>
      <c r="K227" s="81"/>
      <c r="L227" s="81"/>
      <c r="M227" s="81"/>
      <c r="N227" s="81"/>
      <c r="O227" s="81"/>
      <c r="P227" s="81"/>
      <c r="Q227" s="81"/>
      <c r="R227" s="81"/>
      <c r="S227" s="147"/>
      <c r="T227" s="76"/>
      <c r="AH227" s="4"/>
    </row>
    <row r="228" spans="1:39" ht="18" customHeight="1">
      <c r="A228" s="72" t="s">
        <v>4</v>
      </c>
      <c r="B228" s="78">
        <f>$B214</f>
        <v>0</v>
      </c>
      <c r="C228" s="79"/>
      <c r="D228" s="79"/>
      <c r="E228" s="429">
        <f>D214</f>
        <v>0</v>
      </c>
      <c r="F228" s="429"/>
      <c r="G228" s="137"/>
      <c r="H228" s="73" t="s">
        <v>17</v>
      </c>
      <c r="I228" s="74"/>
      <c r="J228" s="277">
        <f>B218</f>
        <v>0</v>
      </c>
      <c r="K228" s="81"/>
      <c r="L228" s="81"/>
      <c r="M228" s="81"/>
      <c r="N228" s="81"/>
      <c r="O228" s="81"/>
      <c r="P228" s="429">
        <f>D218</f>
        <v>0</v>
      </c>
      <c r="Q228" s="429"/>
      <c r="R228" s="140">
        <v>0</v>
      </c>
      <c r="S228" s="138" t="s">
        <v>14</v>
      </c>
      <c r="T228" s="139"/>
      <c r="AH228" s="4"/>
    </row>
    <row r="229" spans="1:39" ht="18" customHeight="1">
      <c r="A229" s="72"/>
      <c r="B229" s="78"/>
      <c r="C229" s="79"/>
      <c r="D229" s="79"/>
      <c r="E229" s="79"/>
      <c r="F229" s="79"/>
      <c r="G229" s="137"/>
      <c r="H229" s="73" t="s">
        <v>17</v>
      </c>
      <c r="I229" s="74"/>
      <c r="J229" s="80"/>
      <c r="K229" s="81"/>
      <c r="L229" s="81"/>
      <c r="M229" s="81"/>
      <c r="N229" s="81"/>
      <c r="O229" s="81"/>
      <c r="P229" s="81"/>
      <c r="Q229" s="81"/>
      <c r="R229" s="140"/>
      <c r="S229" s="141"/>
      <c r="T229" s="139"/>
      <c r="AH229" s="4"/>
    </row>
    <row r="230" spans="1:39" ht="18" customHeight="1">
      <c r="A230" s="107" t="s">
        <v>10</v>
      </c>
      <c r="B230" s="142"/>
      <c r="C230" s="143"/>
      <c r="D230" s="143"/>
      <c r="E230" s="143"/>
      <c r="F230" s="143"/>
      <c r="G230" s="119"/>
      <c r="H230" s="84" t="s">
        <v>17</v>
      </c>
      <c r="I230" s="85"/>
      <c r="J230" s="144"/>
      <c r="K230" s="81"/>
      <c r="L230" s="81"/>
      <c r="M230" s="81"/>
      <c r="N230" s="81"/>
      <c r="O230" s="81"/>
      <c r="P230" s="81"/>
      <c r="Q230" s="81"/>
      <c r="R230" s="81"/>
      <c r="S230" s="147"/>
      <c r="T230" s="76"/>
      <c r="AH230" s="4"/>
    </row>
    <row r="231" spans="1:39" ht="18" customHeight="1">
      <c r="A231" s="68"/>
      <c r="B231" s="130">
        <v>3</v>
      </c>
      <c r="C231" s="131"/>
      <c r="D231" s="131"/>
      <c r="E231" s="131"/>
      <c r="F231" s="131"/>
      <c r="G231" s="113"/>
      <c r="H231" s="69" t="s">
        <v>17</v>
      </c>
      <c r="I231" s="70"/>
      <c r="J231" s="68"/>
      <c r="K231" s="132"/>
      <c r="L231" s="132"/>
      <c r="M231" s="132"/>
      <c r="N231" s="132"/>
      <c r="O231" s="132"/>
      <c r="P231" s="132"/>
      <c r="Q231" s="132"/>
      <c r="R231" s="132"/>
      <c r="S231" s="146"/>
      <c r="T231" s="76"/>
      <c r="AH231" s="4"/>
    </row>
    <row r="232" spans="1:39" ht="18" customHeight="1">
      <c r="A232" s="72"/>
      <c r="B232" s="78"/>
      <c r="C232" s="79"/>
      <c r="D232" s="79"/>
      <c r="E232" s="79"/>
      <c r="F232" s="79"/>
      <c r="G232" s="134"/>
      <c r="H232" s="73" t="s">
        <v>17</v>
      </c>
      <c r="I232" s="74"/>
      <c r="J232" s="72"/>
      <c r="K232" s="81"/>
      <c r="L232" s="81"/>
      <c r="M232" s="81"/>
      <c r="N232" s="81"/>
      <c r="O232" s="81"/>
      <c r="P232" s="81"/>
      <c r="Q232" s="81"/>
      <c r="R232" s="126"/>
      <c r="S232" s="147"/>
      <c r="T232" s="76"/>
      <c r="AH232" s="4"/>
    </row>
    <row r="233" spans="1:39" ht="18" customHeight="1">
      <c r="A233" s="72" t="s">
        <v>3</v>
      </c>
      <c r="B233" s="135">
        <f>B212</f>
        <v>0</v>
      </c>
      <c r="C233" s="79"/>
      <c r="D233" s="79"/>
      <c r="E233" s="429">
        <f>D212</f>
        <v>0</v>
      </c>
      <c r="F233" s="429"/>
      <c r="G233" s="137"/>
      <c r="H233" s="73" t="s">
        <v>17</v>
      </c>
      <c r="I233" s="74"/>
      <c r="J233" s="80">
        <f>$B218</f>
        <v>0</v>
      </c>
      <c r="K233" s="81"/>
      <c r="L233" s="81"/>
      <c r="M233" s="81"/>
      <c r="N233" s="81"/>
      <c r="O233" s="81"/>
      <c r="P233" s="429">
        <f>D218</f>
        <v>0</v>
      </c>
      <c r="Q233" s="429"/>
      <c r="R233" s="126"/>
      <c r="S233" s="138" t="s">
        <v>14</v>
      </c>
      <c r="T233" s="139"/>
      <c r="AH233" s="4"/>
    </row>
    <row r="234" spans="1:39" ht="18" customHeight="1">
      <c r="A234" s="72"/>
      <c r="B234" s="78"/>
      <c r="C234" s="79"/>
      <c r="D234" s="79"/>
      <c r="E234" s="79"/>
      <c r="F234" s="79"/>
      <c r="G234" s="137"/>
      <c r="H234" s="73" t="s">
        <v>17</v>
      </c>
      <c r="I234" s="74"/>
      <c r="J234" s="78"/>
      <c r="K234" s="81"/>
      <c r="L234" s="81"/>
      <c r="M234" s="81"/>
      <c r="N234" s="81"/>
      <c r="O234" s="81"/>
      <c r="P234" s="81"/>
      <c r="Q234" s="81"/>
      <c r="R234" s="140"/>
      <c r="S234" s="141"/>
      <c r="T234" s="139"/>
      <c r="AH234" s="4"/>
      <c r="AJ234" s="87"/>
      <c r="AK234" s="87"/>
      <c r="AL234" s="87"/>
      <c r="AM234" s="87"/>
    </row>
    <row r="235" spans="1:39" ht="18" customHeight="1">
      <c r="A235" s="107" t="s">
        <v>10</v>
      </c>
      <c r="B235" s="142"/>
      <c r="C235" s="143"/>
      <c r="D235" s="143"/>
      <c r="E235" s="143"/>
      <c r="F235" s="143"/>
      <c r="G235" s="119"/>
      <c r="H235" s="84" t="s">
        <v>17</v>
      </c>
      <c r="I235" s="85"/>
      <c r="J235" s="144"/>
      <c r="K235" s="81"/>
      <c r="L235" s="81"/>
      <c r="M235" s="81"/>
      <c r="N235" s="81"/>
      <c r="O235" s="81"/>
      <c r="P235" s="81"/>
      <c r="Q235" s="81"/>
      <c r="R235" s="81"/>
      <c r="S235" s="147"/>
      <c r="T235" s="76"/>
      <c r="AH235" s="4"/>
      <c r="AJ235" s="87"/>
      <c r="AK235" s="87"/>
      <c r="AL235" s="87"/>
      <c r="AM235" s="87"/>
    </row>
    <row r="236" spans="1:39" ht="18" customHeight="1">
      <c r="A236" s="68"/>
      <c r="B236" s="130">
        <v>4</v>
      </c>
      <c r="C236" s="131"/>
      <c r="D236" s="131"/>
      <c r="E236" s="131"/>
      <c r="F236" s="131"/>
      <c r="G236" s="113"/>
      <c r="H236" s="69" t="s">
        <v>17</v>
      </c>
      <c r="I236" s="70"/>
      <c r="J236" s="68"/>
      <c r="K236" s="132"/>
      <c r="L236" s="132"/>
      <c r="M236" s="132"/>
      <c r="N236" s="132"/>
      <c r="O236" s="132"/>
      <c r="P236" s="132"/>
      <c r="Q236" s="132"/>
      <c r="R236" s="132"/>
      <c r="S236" s="146"/>
      <c r="T236" s="76"/>
      <c r="AH236" s="4"/>
      <c r="AJ236" s="87"/>
      <c r="AK236" s="87"/>
      <c r="AL236" s="87"/>
      <c r="AM236" s="87"/>
    </row>
    <row r="237" spans="1:39" ht="18" customHeight="1">
      <c r="A237" s="72"/>
      <c r="B237" s="78"/>
      <c r="C237" s="79"/>
      <c r="D237" s="79"/>
      <c r="E237" s="79"/>
      <c r="F237" s="79"/>
      <c r="G237" s="134"/>
      <c r="H237" s="73" t="s">
        <v>17</v>
      </c>
      <c r="I237" s="74"/>
      <c r="J237" s="72"/>
      <c r="K237" s="81"/>
      <c r="L237" s="81"/>
      <c r="M237" s="81"/>
      <c r="N237" s="81"/>
      <c r="O237" s="81"/>
      <c r="P237" s="81"/>
      <c r="Q237" s="81"/>
      <c r="R237" s="81"/>
      <c r="S237" s="147"/>
      <c r="T237" s="76"/>
      <c r="AH237" s="4"/>
      <c r="AJ237" s="87"/>
      <c r="AK237" s="87"/>
      <c r="AL237" s="87"/>
      <c r="AM237" s="87"/>
    </row>
    <row r="238" spans="1:39" ht="18" customHeight="1">
      <c r="A238" s="72" t="s">
        <v>4</v>
      </c>
      <c r="B238" s="135">
        <f>B214</f>
        <v>0</v>
      </c>
      <c r="C238" s="79"/>
      <c r="D238" s="79"/>
      <c r="E238" s="429">
        <f>D214</f>
        <v>0</v>
      </c>
      <c r="F238" s="429"/>
      <c r="G238" s="137"/>
      <c r="H238" s="73" t="s">
        <v>17</v>
      </c>
      <c r="I238" s="74"/>
      <c r="J238" s="135">
        <f>B216</f>
        <v>0</v>
      </c>
      <c r="K238" s="81"/>
      <c r="L238" s="81"/>
      <c r="M238" s="81"/>
      <c r="N238" s="81"/>
      <c r="O238" s="81"/>
      <c r="P238" s="429">
        <f>D216</f>
        <v>0</v>
      </c>
      <c r="Q238" s="429"/>
      <c r="R238" s="140">
        <v>0</v>
      </c>
      <c r="S238" s="138" t="s">
        <v>5</v>
      </c>
      <c r="T238" s="139"/>
      <c r="AH238" s="4"/>
      <c r="AJ238" s="87"/>
      <c r="AK238" s="87"/>
      <c r="AL238" s="87"/>
      <c r="AM238" s="87"/>
    </row>
    <row r="239" spans="1:39" ht="18" customHeight="1">
      <c r="A239" s="72"/>
      <c r="B239" s="78"/>
      <c r="C239" s="79"/>
      <c r="D239" s="79"/>
      <c r="E239" s="79"/>
      <c r="F239" s="79"/>
      <c r="G239" s="137"/>
      <c r="H239" s="73" t="s">
        <v>17</v>
      </c>
      <c r="I239" s="74"/>
      <c r="J239" s="80"/>
      <c r="K239" s="81"/>
      <c r="L239" s="81"/>
      <c r="M239" s="81"/>
      <c r="N239" s="81"/>
      <c r="O239" s="81"/>
      <c r="P239" s="81"/>
      <c r="Q239" s="81"/>
      <c r="R239" s="140"/>
      <c r="S239" s="141"/>
      <c r="T239" s="139"/>
      <c r="AH239" s="4"/>
      <c r="AJ239" s="87"/>
      <c r="AK239" s="87"/>
      <c r="AL239" s="87"/>
      <c r="AM239" s="87"/>
    </row>
    <row r="240" spans="1:39" ht="18" customHeight="1">
      <c r="A240" s="107" t="s">
        <v>10</v>
      </c>
      <c r="B240" s="142"/>
      <c r="C240" s="143"/>
      <c r="D240" s="143"/>
      <c r="E240" s="143"/>
      <c r="F240" s="143"/>
      <c r="G240" s="119"/>
      <c r="H240" s="84" t="s">
        <v>17</v>
      </c>
      <c r="I240" s="85"/>
      <c r="J240" s="144"/>
      <c r="K240" s="81"/>
      <c r="L240" s="81"/>
      <c r="M240" s="81"/>
      <c r="N240" s="81"/>
      <c r="O240" s="81"/>
      <c r="P240" s="81"/>
      <c r="Q240" s="81"/>
      <c r="R240" s="81"/>
      <c r="S240" s="147"/>
      <c r="T240" s="76"/>
      <c r="AH240" s="4"/>
      <c r="AJ240" s="87"/>
      <c r="AK240" s="87"/>
      <c r="AL240" s="87"/>
      <c r="AM240" s="87"/>
    </row>
    <row r="241" spans="1:39" ht="18" customHeight="1">
      <c r="A241" s="68"/>
      <c r="B241" s="130">
        <v>5</v>
      </c>
      <c r="C241" s="131"/>
      <c r="D241" s="131"/>
      <c r="E241" s="131"/>
      <c r="F241" s="131"/>
      <c r="G241" s="113"/>
      <c r="H241" s="69" t="s">
        <v>17</v>
      </c>
      <c r="I241" s="70"/>
      <c r="J241" s="68"/>
      <c r="K241" s="132"/>
      <c r="L241" s="132"/>
      <c r="M241" s="132"/>
      <c r="N241" s="132"/>
      <c r="O241" s="132"/>
      <c r="P241" s="132"/>
      <c r="Q241" s="132"/>
      <c r="R241" s="132"/>
      <c r="S241" s="146"/>
      <c r="T241" s="76"/>
      <c r="AH241" s="4"/>
      <c r="AJ241" s="87"/>
      <c r="AK241" s="87"/>
      <c r="AL241" s="87"/>
      <c r="AM241" s="87"/>
    </row>
    <row r="242" spans="1:39" ht="18" customHeight="1">
      <c r="A242" s="72"/>
      <c r="B242" s="78"/>
      <c r="C242" s="79"/>
      <c r="D242" s="79"/>
      <c r="E242" s="79"/>
      <c r="F242" s="79"/>
      <c r="G242" s="134"/>
      <c r="H242" s="73" t="s">
        <v>17</v>
      </c>
      <c r="I242" s="74"/>
      <c r="J242" s="72"/>
      <c r="K242" s="81"/>
      <c r="L242" s="81"/>
      <c r="M242" s="81"/>
      <c r="N242" s="81"/>
      <c r="O242" s="81"/>
      <c r="P242" s="81"/>
      <c r="Q242" s="81"/>
      <c r="R242" s="126"/>
      <c r="S242" s="147"/>
      <c r="T242" s="76"/>
      <c r="AH242" s="4"/>
      <c r="AJ242" s="87"/>
      <c r="AK242" s="87"/>
      <c r="AL242" s="87"/>
      <c r="AM242" s="87"/>
    </row>
    <row r="243" spans="1:39" ht="18" customHeight="1">
      <c r="A243" s="72" t="s">
        <v>2</v>
      </c>
      <c r="B243" s="135">
        <f>$B210</f>
        <v>0</v>
      </c>
      <c r="C243" s="81"/>
      <c r="D243" s="81"/>
      <c r="E243" s="429">
        <f>D210</f>
        <v>0</v>
      </c>
      <c r="F243" s="429"/>
      <c r="G243" s="137"/>
      <c r="H243" s="73" t="s">
        <v>17</v>
      </c>
      <c r="I243" s="74"/>
      <c r="J243" s="277">
        <f>B214</f>
        <v>0</v>
      </c>
      <c r="K243" s="81"/>
      <c r="L243" s="81"/>
      <c r="M243" s="81"/>
      <c r="N243" s="81"/>
      <c r="O243" s="81"/>
      <c r="P243" s="429">
        <f>D214</f>
        <v>0</v>
      </c>
      <c r="Q243" s="429"/>
      <c r="R243" s="126"/>
      <c r="S243" s="138" t="s">
        <v>4</v>
      </c>
      <c r="T243" s="139"/>
      <c r="AH243" s="4"/>
      <c r="AJ243" s="87"/>
      <c r="AK243" s="87"/>
      <c r="AL243" s="87"/>
      <c r="AM243" s="87"/>
    </row>
    <row r="244" spans="1:39" ht="18" customHeight="1">
      <c r="A244" s="72"/>
      <c r="B244" s="78"/>
      <c r="C244" s="81"/>
      <c r="D244" s="81"/>
      <c r="E244" s="81"/>
      <c r="F244" s="81"/>
      <c r="G244" s="137"/>
      <c r="H244" s="73" t="s">
        <v>17</v>
      </c>
      <c r="I244" s="74"/>
      <c r="J244" s="78"/>
      <c r="K244" s="81"/>
      <c r="L244" s="81"/>
      <c r="M244" s="81"/>
      <c r="N244" s="81"/>
      <c r="O244" s="81"/>
      <c r="P244" s="81"/>
      <c r="Q244" s="81"/>
      <c r="R244" s="140"/>
      <c r="S244" s="141"/>
      <c r="T244" s="139"/>
      <c r="AH244" s="4"/>
      <c r="AJ244" s="87"/>
      <c r="AK244" s="87"/>
      <c r="AL244" s="87"/>
      <c r="AM244" s="87"/>
    </row>
    <row r="245" spans="1:39" ht="18" customHeight="1">
      <c r="A245" s="107" t="s">
        <v>10</v>
      </c>
      <c r="B245" s="142"/>
      <c r="C245" s="143"/>
      <c r="D245" s="143"/>
      <c r="E245" s="143"/>
      <c r="F245" s="143"/>
      <c r="G245" s="119"/>
      <c r="H245" s="84" t="s">
        <v>17</v>
      </c>
      <c r="I245" s="85"/>
      <c r="J245" s="144"/>
      <c r="K245" s="81"/>
      <c r="L245" s="81"/>
      <c r="M245" s="81"/>
      <c r="N245" s="81"/>
      <c r="O245" s="81"/>
      <c r="P245" s="81"/>
      <c r="Q245" s="81"/>
      <c r="R245" s="81"/>
      <c r="S245" s="147"/>
      <c r="T245" s="76"/>
      <c r="AH245" s="4"/>
      <c r="AJ245" s="87"/>
      <c r="AK245" s="87"/>
      <c r="AL245" s="87"/>
      <c r="AM245" s="87"/>
    </row>
    <row r="246" spans="1:39" ht="18" customHeight="1">
      <c r="A246" s="68"/>
      <c r="B246" s="130">
        <v>6</v>
      </c>
      <c r="C246" s="131"/>
      <c r="D246" s="131"/>
      <c r="E246" s="131"/>
      <c r="F246" s="131"/>
      <c r="G246" s="113"/>
      <c r="H246" s="69" t="s">
        <v>17</v>
      </c>
      <c r="I246" s="70"/>
      <c r="J246" s="68"/>
      <c r="K246" s="132"/>
      <c r="L246" s="132"/>
      <c r="M246" s="132"/>
      <c r="N246" s="132"/>
      <c r="O246" s="132"/>
      <c r="P246" s="132"/>
      <c r="Q246" s="132"/>
      <c r="R246" s="132"/>
      <c r="S246" s="146"/>
      <c r="T246" s="76"/>
      <c r="AH246" s="4"/>
      <c r="AJ246" s="87"/>
      <c r="AK246" s="87"/>
      <c r="AL246" s="87"/>
      <c r="AM246" s="87"/>
    </row>
    <row r="247" spans="1:39" ht="18" customHeight="1">
      <c r="A247" s="72"/>
      <c r="B247" s="78"/>
      <c r="C247" s="79"/>
      <c r="D247" s="79"/>
      <c r="E247" s="79"/>
      <c r="F247" s="79"/>
      <c r="G247" s="134"/>
      <c r="H247" s="73" t="s">
        <v>17</v>
      </c>
      <c r="I247" s="74"/>
      <c r="J247" s="72"/>
      <c r="K247" s="81"/>
      <c r="L247" s="81"/>
      <c r="M247" s="81"/>
      <c r="N247" s="81"/>
      <c r="O247" s="81"/>
      <c r="P247" s="81"/>
      <c r="Q247" s="81"/>
      <c r="R247" s="126"/>
      <c r="S247" s="147"/>
      <c r="T247" s="76"/>
      <c r="AH247" s="4"/>
      <c r="AJ247" s="87"/>
      <c r="AK247" s="87"/>
      <c r="AL247" s="87"/>
      <c r="AM247" s="87"/>
    </row>
    <row r="248" spans="1:39" ht="18" customHeight="1">
      <c r="A248" s="72" t="s">
        <v>3</v>
      </c>
      <c r="B248" s="135">
        <f>B212</f>
        <v>0</v>
      </c>
      <c r="C248" s="79"/>
      <c r="D248" s="79"/>
      <c r="E248" s="429">
        <f>D212</f>
        <v>0</v>
      </c>
      <c r="F248" s="429"/>
      <c r="G248" s="137"/>
      <c r="H248" s="73" t="s">
        <v>17</v>
      </c>
      <c r="I248" s="74"/>
      <c r="J248" s="277">
        <f>B216</f>
        <v>0</v>
      </c>
      <c r="K248" s="81"/>
      <c r="L248" s="81"/>
      <c r="M248" s="81"/>
      <c r="N248" s="81"/>
      <c r="O248" s="81"/>
      <c r="P248" s="429">
        <f>D216</f>
        <v>0</v>
      </c>
      <c r="Q248" s="429"/>
      <c r="R248" s="126"/>
      <c r="S248" s="138" t="s">
        <v>5</v>
      </c>
      <c r="T248" s="139"/>
      <c r="AH248" s="4"/>
      <c r="AJ248" s="87"/>
      <c r="AK248" s="87"/>
      <c r="AL248" s="87"/>
      <c r="AM248" s="87"/>
    </row>
    <row r="249" spans="1:39" ht="18" customHeight="1">
      <c r="A249" s="72"/>
      <c r="B249" s="78"/>
      <c r="C249" s="79"/>
      <c r="D249" s="79"/>
      <c r="E249" s="79"/>
      <c r="F249" s="79"/>
      <c r="G249" s="137"/>
      <c r="H249" s="73" t="s">
        <v>17</v>
      </c>
      <c r="I249" s="74"/>
      <c r="J249" s="80"/>
      <c r="K249" s="81"/>
      <c r="L249" s="81"/>
      <c r="M249" s="81"/>
      <c r="N249" s="81"/>
      <c r="O249" s="81"/>
      <c r="P249" s="81"/>
      <c r="Q249" s="81"/>
      <c r="R249" s="140"/>
      <c r="S249" s="141"/>
      <c r="T249" s="139"/>
      <c r="AH249" s="4"/>
      <c r="AJ249" s="87"/>
      <c r="AK249" s="87"/>
      <c r="AL249" s="87"/>
      <c r="AM249" s="87"/>
    </row>
    <row r="250" spans="1:39" ht="18" customHeight="1">
      <c r="A250" s="107" t="s">
        <v>10</v>
      </c>
      <c r="B250" s="142"/>
      <c r="C250" s="143"/>
      <c r="D250" s="143"/>
      <c r="E250" s="143"/>
      <c r="F250" s="143"/>
      <c r="G250" s="119"/>
      <c r="H250" s="84" t="s">
        <v>17</v>
      </c>
      <c r="I250" s="85"/>
      <c r="J250" s="144"/>
      <c r="K250" s="81"/>
      <c r="L250" s="81"/>
      <c r="M250" s="81"/>
      <c r="N250" s="81"/>
      <c r="O250" s="81"/>
      <c r="P250" s="81"/>
      <c r="Q250" s="81"/>
      <c r="R250" s="81"/>
      <c r="S250" s="147"/>
      <c r="T250" s="76"/>
      <c r="AH250" s="4"/>
      <c r="AJ250" s="87"/>
      <c r="AK250" s="87"/>
      <c r="AL250" s="87"/>
      <c r="AM250" s="87"/>
    </row>
    <row r="251" spans="1:39" ht="18" customHeight="1">
      <c r="A251" s="68"/>
      <c r="B251" s="130">
        <v>7</v>
      </c>
      <c r="C251" s="131"/>
      <c r="D251" s="131"/>
      <c r="E251" s="131"/>
      <c r="F251" s="131"/>
      <c r="G251" s="113"/>
      <c r="H251" s="69" t="s">
        <v>17</v>
      </c>
      <c r="I251" s="70"/>
      <c r="J251" s="68"/>
      <c r="K251" s="132"/>
      <c r="L251" s="132"/>
      <c r="M251" s="132"/>
      <c r="N251" s="132"/>
      <c r="O251" s="132"/>
      <c r="P251" s="132"/>
      <c r="Q251" s="132"/>
      <c r="R251" s="132"/>
      <c r="S251" s="146"/>
      <c r="T251" s="76"/>
      <c r="AH251" s="4"/>
      <c r="AJ251" s="87"/>
      <c r="AK251" s="87"/>
      <c r="AL251" s="87"/>
      <c r="AM251" s="87"/>
    </row>
    <row r="252" spans="1:39" ht="18" customHeight="1">
      <c r="A252" s="72"/>
      <c r="B252" s="78"/>
      <c r="C252" s="79"/>
      <c r="D252" s="79"/>
      <c r="E252" s="79"/>
      <c r="F252" s="79"/>
      <c r="G252" s="134"/>
      <c r="H252" s="73" t="s">
        <v>17</v>
      </c>
      <c r="I252" s="74"/>
      <c r="J252" s="72"/>
      <c r="K252" s="81"/>
      <c r="L252" s="81"/>
      <c r="M252" s="81"/>
      <c r="N252" s="81"/>
      <c r="O252" s="81"/>
      <c r="P252" s="81"/>
      <c r="Q252" s="81"/>
      <c r="R252" s="81"/>
      <c r="S252" s="147"/>
      <c r="T252" s="76"/>
      <c r="AH252" s="4"/>
      <c r="AJ252" s="87"/>
      <c r="AK252" s="87"/>
      <c r="AL252" s="87"/>
      <c r="AM252" s="87"/>
    </row>
    <row r="253" spans="1:39" ht="18" customHeight="1">
      <c r="A253" s="72" t="s">
        <v>2</v>
      </c>
      <c r="B253" s="135">
        <f>$B210</f>
        <v>0</v>
      </c>
      <c r="C253" s="79"/>
      <c r="D253" s="79"/>
      <c r="E253" s="429">
        <f>D210</f>
        <v>0</v>
      </c>
      <c r="F253" s="429"/>
      <c r="G253" s="137"/>
      <c r="H253" s="73" t="s">
        <v>17</v>
      </c>
      <c r="I253" s="74"/>
      <c r="J253" s="135">
        <f>B212</f>
        <v>0</v>
      </c>
      <c r="K253" s="81"/>
      <c r="L253" s="81"/>
      <c r="M253" s="81"/>
      <c r="N253" s="81"/>
      <c r="O253" s="81"/>
      <c r="P253" s="429">
        <f>D212</f>
        <v>0</v>
      </c>
      <c r="Q253" s="429"/>
      <c r="R253" s="140">
        <v>0</v>
      </c>
      <c r="S253" s="138" t="s">
        <v>3</v>
      </c>
      <c r="T253" s="139"/>
      <c r="AH253" s="4"/>
      <c r="AJ253" s="87"/>
      <c r="AK253" s="87"/>
      <c r="AL253" s="87"/>
      <c r="AM253" s="87"/>
    </row>
    <row r="254" spans="1:39" ht="18" customHeight="1">
      <c r="A254" s="72"/>
      <c r="B254" s="78"/>
      <c r="C254" s="79"/>
      <c r="D254" s="79"/>
      <c r="E254" s="79"/>
      <c r="F254" s="79"/>
      <c r="G254" s="137"/>
      <c r="H254" s="73" t="s">
        <v>17</v>
      </c>
      <c r="I254" s="74"/>
      <c r="J254" s="78"/>
      <c r="K254" s="81"/>
      <c r="L254" s="81"/>
      <c r="M254" s="81"/>
      <c r="N254" s="81"/>
      <c r="O254" s="81"/>
      <c r="P254" s="81"/>
      <c r="Q254" s="81"/>
      <c r="R254" s="140"/>
      <c r="S254" s="141"/>
      <c r="T254" s="139"/>
      <c r="AH254" s="4"/>
      <c r="AJ254" s="87"/>
      <c r="AK254" s="87"/>
      <c r="AL254" s="87"/>
      <c r="AM254" s="87"/>
    </row>
    <row r="255" spans="1:39" ht="18" customHeight="1">
      <c r="A255" s="107" t="s">
        <v>10</v>
      </c>
      <c r="B255" s="142"/>
      <c r="C255" s="143"/>
      <c r="D255" s="143"/>
      <c r="E255" s="143"/>
      <c r="F255" s="143"/>
      <c r="G255" s="119"/>
      <c r="H255" s="84" t="s">
        <v>17</v>
      </c>
      <c r="I255" s="85"/>
      <c r="J255" s="144"/>
      <c r="K255" s="103"/>
      <c r="L255" s="103"/>
      <c r="M255" s="103"/>
      <c r="N255" s="103"/>
      <c r="O255" s="103"/>
      <c r="P255" s="103"/>
      <c r="Q255" s="103"/>
      <c r="R255" s="103"/>
      <c r="S255" s="145"/>
      <c r="T255" s="76"/>
      <c r="AH255" s="4"/>
      <c r="AJ255" s="87"/>
      <c r="AK255" s="87"/>
      <c r="AL255" s="87"/>
      <c r="AM255" s="87"/>
    </row>
    <row r="256" spans="1:39" ht="18" customHeight="1">
      <c r="A256" s="148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H256" s="4"/>
      <c r="AJ256" s="87"/>
      <c r="AK256" s="87"/>
      <c r="AL256" s="87"/>
      <c r="AM256" s="87"/>
    </row>
    <row r="257" spans="1:39" ht="18" customHeight="1">
      <c r="A257" s="108"/>
      <c r="B257" s="148" t="str">
        <f>B220</f>
        <v>Under 14 Singles</v>
      </c>
      <c r="C257" s="148"/>
      <c r="D257" s="148"/>
      <c r="E257" s="148"/>
      <c r="F257" s="148"/>
      <c r="G257" s="148"/>
      <c r="H257" s="149">
        <f>H220</f>
        <v>0</v>
      </c>
      <c r="I257" s="148">
        <f>D208</f>
        <v>0</v>
      </c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H257" s="4"/>
      <c r="AJ257" s="87"/>
      <c r="AK257" s="87"/>
      <c r="AL257" s="87"/>
      <c r="AM257" s="87"/>
    </row>
    <row r="258" spans="1:39" ht="18" customHeight="1">
      <c r="A258" s="68"/>
      <c r="B258" s="130">
        <v>8</v>
      </c>
      <c r="C258" s="131"/>
      <c r="D258" s="131"/>
      <c r="E258" s="131"/>
      <c r="F258" s="131"/>
      <c r="G258" s="113"/>
      <c r="H258" s="69" t="s">
        <v>17</v>
      </c>
      <c r="I258" s="70"/>
      <c r="J258" s="68"/>
      <c r="K258" s="132"/>
      <c r="L258" s="132"/>
      <c r="M258" s="132"/>
      <c r="N258" s="132"/>
      <c r="O258" s="132"/>
      <c r="P258" s="132"/>
      <c r="Q258" s="132"/>
      <c r="R258" s="132"/>
      <c r="S258" s="146"/>
      <c r="T258" s="76"/>
      <c r="AH258" s="4"/>
      <c r="AJ258" s="87"/>
      <c r="AK258" s="87"/>
      <c r="AL258" s="87"/>
      <c r="AM258" s="87"/>
    </row>
    <row r="259" spans="1:39" ht="18" customHeight="1">
      <c r="A259" s="72"/>
      <c r="B259" s="78"/>
      <c r="C259" s="79"/>
      <c r="D259" s="79"/>
      <c r="E259" s="79"/>
      <c r="F259" s="79"/>
      <c r="G259" s="134"/>
      <c r="H259" s="73" t="s">
        <v>17</v>
      </c>
      <c r="I259" s="74"/>
      <c r="J259" s="72"/>
      <c r="K259" s="81"/>
      <c r="L259" s="81"/>
      <c r="M259" s="81"/>
      <c r="N259" s="81"/>
      <c r="O259" s="81"/>
      <c r="P259" s="81"/>
      <c r="Q259" s="81"/>
      <c r="R259" s="81"/>
      <c r="S259" s="147"/>
      <c r="T259" s="76"/>
      <c r="AH259" s="4"/>
      <c r="AJ259" s="87"/>
      <c r="AK259" s="87"/>
      <c r="AL259" s="87"/>
      <c r="AM259" s="87"/>
    </row>
    <row r="260" spans="1:39" ht="18" customHeight="1">
      <c r="A260" s="72" t="s">
        <v>5</v>
      </c>
      <c r="B260" s="135">
        <f>B216</f>
        <v>0</v>
      </c>
      <c r="C260" s="81"/>
      <c r="D260" s="81"/>
      <c r="E260" s="429">
        <f>D216</f>
        <v>0</v>
      </c>
      <c r="F260" s="429"/>
      <c r="G260" s="137"/>
      <c r="H260" s="73" t="s">
        <v>17</v>
      </c>
      <c r="I260" s="74"/>
      <c r="J260" s="277">
        <f>B218</f>
        <v>0</v>
      </c>
      <c r="K260" s="81"/>
      <c r="L260" s="81"/>
      <c r="M260" s="81"/>
      <c r="N260" s="81"/>
      <c r="O260" s="81"/>
      <c r="P260" s="429">
        <f>D218</f>
        <v>0</v>
      </c>
      <c r="Q260" s="429"/>
      <c r="R260" s="140"/>
      <c r="S260" s="138" t="s">
        <v>14</v>
      </c>
      <c r="T260" s="139"/>
      <c r="AH260" s="4"/>
      <c r="AJ260" s="87"/>
      <c r="AK260" s="87"/>
      <c r="AL260" s="87"/>
      <c r="AM260" s="87"/>
    </row>
    <row r="261" spans="1:39" ht="18" customHeight="1">
      <c r="A261" s="72"/>
      <c r="B261" s="80"/>
      <c r="C261" s="81"/>
      <c r="D261" s="81"/>
      <c r="E261" s="81"/>
      <c r="F261" s="81"/>
      <c r="G261" s="137"/>
      <c r="H261" s="73" t="s">
        <v>17</v>
      </c>
      <c r="I261" s="74"/>
      <c r="J261" s="78"/>
      <c r="K261" s="81"/>
      <c r="L261" s="81"/>
      <c r="M261" s="81"/>
      <c r="N261" s="81"/>
      <c r="O261" s="81"/>
      <c r="P261" s="81"/>
      <c r="Q261" s="81"/>
      <c r="R261" s="140"/>
      <c r="S261" s="141"/>
      <c r="T261" s="139"/>
      <c r="AH261" s="4"/>
      <c r="AJ261" s="87"/>
      <c r="AK261" s="87"/>
      <c r="AL261" s="87"/>
      <c r="AM261" s="87"/>
    </row>
    <row r="262" spans="1:39" ht="18" customHeight="1">
      <c r="A262" s="86" t="s">
        <v>10</v>
      </c>
      <c r="B262" s="142"/>
      <c r="C262" s="143"/>
      <c r="D262" s="143"/>
      <c r="E262" s="143"/>
      <c r="F262" s="143"/>
      <c r="G262" s="119"/>
      <c r="H262" s="84" t="s">
        <v>17</v>
      </c>
      <c r="I262" s="85"/>
      <c r="J262" s="144"/>
      <c r="K262" s="103"/>
      <c r="L262" s="103"/>
      <c r="M262" s="103"/>
      <c r="N262" s="103"/>
      <c r="O262" s="103"/>
      <c r="P262" s="103"/>
      <c r="Q262" s="103"/>
      <c r="R262" s="103"/>
      <c r="S262" s="145"/>
      <c r="T262" s="76"/>
      <c r="AH262" s="4"/>
      <c r="AJ262" s="87"/>
      <c r="AK262" s="87"/>
      <c r="AL262" s="87"/>
      <c r="AM262" s="87"/>
    </row>
    <row r="263" spans="1:39" ht="18" customHeight="1">
      <c r="A263" s="72"/>
      <c r="B263" s="130">
        <v>9</v>
      </c>
      <c r="C263" s="131"/>
      <c r="D263" s="131"/>
      <c r="E263" s="131"/>
      <c r="F263" s="131"/>
      <c r="G263" s="113"/>
      <c r="H263" s="69" t="s">
        <v>17</v>
      </c>
      <c r="I263" s="70"/>
      <c r="J263" s="68"/>
      <c r="K263" s="132"/>
      <c r="L263" s="132"/>
      <c r="M263" s="132"/>
      <c r="N263" s="132"/>
      <c r="O263" s="132"/>
      <c r="P263" s="132"/>
      <c r="Q263" s="132"/>
      <c r="R263" s="150"/>
      <c r="S263" s="146"/>
      <c r="T263" s="76"/>
      <c r="AH263" s="4"/>
      <c r="AJ263" s="87"/>
      <c r="AK263" s="87"/>
      <c r="AL263" s="87"/>
      <c r="AM263" s="87"/>
    </row>
    <row r="264" spans="1:39" ht="18" customHeight="1">
      <c r="A264" s="72"/>
      <c r="B264" s="78"/>
      <c r="C264" s="79"/>
      <c r="D264" s="79"/>
      <c r="E264" s="79"/>
      <c r="F264" s="79"/>
      <c r="G264" s="134"/>
      <c r="H264" s="73" t="s">
        <v>17</v>
      </c>
      <c r="I264" s="74"/>
      <c r="J264" s="72"/>
      <c r="K264" s="81"/>
      <c r="L264" s="81"/>
      <c r="M264" s="81"/>
      <c r="N264" s="81"/>
      <c r="O264" s="81"/>
      <c r="P264" s="81"/>
      <c r="Q264" s="81"/>
      <c r="R264" s="126"/>
      <c r="S264" s="147"/>
      <c r="T264" s="76"/>
      <c r="AH264" s="4"/>
      <c r="AJ264" s="87"/>
      <c r="AK264" s="87"/>
      <c r="AL264" s="87"/>
      <c r="AM264" s="87"/>
    </row>
    <row r="265" spans="1:39" ht="18" customHeight="1">
      <c r="A265" s="72" t="s">
        <v>2</v>
      </c>
      <c r="B265" s="135">
        <f>$B210</f>
        <v>0</v>
      </c>
      <c r="C265" s="81"/>
      <c r="D265" s="81"/>
      <c r="E265" s="429">
        <f>D210</f>
        <v>0</v>
      </c>
      <c r="F265" s="429"/>
      <c r="G265" s="137"/>
      <c r="H265" s="73" t="s">
        <v>17</v>
      </c>
      <c r="I265" s="74"/>
      <c r="J265" s="135">
        <f>B218</f>
        <v>0</v>
      </c>
      <c r="K265" s="81"/>
      <c r="L265" s="81"/>
      <c r="M265" s="81"/>
      <c r="N265" s="81"/>
      <c r="O265" s="81"/>
      <c r="P265" s="429">
        <f>D218</f>
        <v>0</v>
      </c>
      <c r="Q265" s="429"/>
      <c r="R265" s="137">
        <v>0</v>
      </c>
      <c r="S265" s="138" t="s">
        <v>14</v>
      </c>
      <c r="T265" s="139"/>
      <c r="AH265" s="4"/>
      <c r="AJ265" s="87"/>
      <c r="AK265" s="87"/>
      <c r="AL265" s="87"/>
      <c r="AM265" s="87"/>
    </row>
    <row r="266" spans="1:39" ht="18" customHeight="1">
      <c r="A266" s="72"/>
      <c r="B266" s="80"/>
      <c r="C266" s="81"/>
      <c r="D266" s="81"/>
      <c r="E266" s="81"/>
      <c r="F266" s="81"/>
      <c r="G266" s="137"/>
      <c r="H266" s="73" t="s">
        <v>17</v>
      </c>
      <c r="I266" s="74"/>
      <c r="J266" s="78"/>
      <c r="K266" s="81"/>
      <c r="L266" s="81"/>
      <c r="M266" s="81"/>
      <c r="N266" s="81"/>
      <c r="O266" s="81"/>
      <c r="P266" s="81"/>
      <c r="Q266" s="81"/>
      <c r="R266" s="137"/>
      <c r="S266" s="141"/>
      <c r="T266" s="139"/>
      <c r="AH266" s="4"/>
      <c r="AJ266" s="87"/>
      <c r="AK266" s="87"/>
      <c r="AL266" s="87"/>
      <c r="AM266" s="87"/>
    </row>
    <row r="267" spans="1:39" ht="18" customHeight="1">
      <c r="A267" s="107" t="s">
        <v>10</v>
      </c>
      <c r="B267" s="142"/>
      <c r="C267" s="143"/>
      <c r="D267" s="143"/>
      <c r="E267" s="143"/>
      <c r="F267" s="143"/>
      <c r="G267" s="119"/>
      <c r="H267" s="84" t="s">
        <v>17</v>
      </c>
      <c r="I267" s="85"/>
      <c r="J267" s="144"/>
      <c r="K267" s="103"/>
      <c r="L267" s="103"/>
      <c r="M267" s="103"/>
      <c r="N267" s="103"/>
      <c r="O267" s="103"/>
      <c r="P267" s="103"/>
      <c r="Q267" s="103"/>
      <c r="R267" s="125"/>
      <c r="S267" s="145"/>
      <c r="T267" s="76"/>
      <c r="AH267" s="4"/>
      <c r="AJ267" s="87"/>
      <c r="AK267" s="87"/>
      <c r="AL267" s="87"/>
      <c r="AM267" s="87"/>
    </row>
    <row r="268" spans="1:39" ht="18" customHeight="1">
      <c r="A268" s="68"/>
      <c r="B268" s="130">
        <v>10</v>
      </c>
      <c r="C268" s="131"/>
      <c r="D268" s="131"/>
      <c r="E268" s="131"/>
      <c r="F268" s="131"/>
      <c r="G268" s="113"/>
      <c r="H268" s="69" t="s">
        <v>17</v>
      </c>
      <c r="I268" s="70"/>
      <c r="J268" s="68"/>
      <c r="K268" s="132"/>
      <c r="L268" s="132"/>
      <c r="M268" s="132"/>
      <c r="N268" s="132"/>
      <c r="O268" s="132"/>
      <c r="P268" s="132"/>
      <c r="Q268" s="132"/>
      <c r="R268" s="150"/>
      <c r="S268" s="146"/>
      <c r="T268" s="76"/>
      <c r="AH268" s="4"/>
      <c r="AJ268" s="87"/>
      <c r="AK268" s="87"/>
      <c r="AL268" s="87"/>
      <c r="AM268" s="87"/>
    </row>
    <row r="269" spans="1:39" ht="18" customHeight="1">
      <c r="A269" s="72"/>
      <c r="B269" s="78"/>
      <c r="C269" s="79"/>
      <c r="D269" s="79"/>
      <c r="E269" s="79"/>
      <c r="F269" s="79"/>
      <c r="G269" s="134"/>
      <c r="H269" s="73" t="s">
        <v>17</v>
      </c>
      <c r="I269" s="74"/>
      <c r="J269" s="72"/>
      <c r="K269" s="81"/>
      <c r="L269" s="81"/>
      <c r="M269" s="81"/>
      <c r="N269" s="81"/>
      <c r="O269" s="81"/>
      <c r="P269" s="81"/>
      <c r="Q269" s="81"/>
      <c r="R269" s="126"/>
      <c r="S269" s="147"/>
      <c r="T269" s="76"/>
      <c r="AH269" s="4"/>
      <c r="AJ269" s="87"/>
      <c r="AK269" s="87"/>
      <c r="AL269" s="87"/>
      <c r="AM269" s="87"/>
    </row>
    <row r="270" spans="1:39" ht="18" customHeight="1">
      <c r="A270" s="72" t="s">
        <v>3</v>
      </c>
      <c r="B270" s="277">
        <f>B212</f>
        <v>0</v>
      </c>
      <c r="C270" s="79"/>
      <c r="D270" s="79"/>
      <c r="E270" s="429">
        <f>D212</f>
        <v>0</v>
      </c>
      <c r="F270" s="429"/>
      <c r="G270" s="137"/>
      <c r="H270" s="73" t="s">
        <v>17</v>
      </c>
      <c r="I270" s="74"/>
      <c r="J270" s="277">
        <f>B214</f>
        <v>0</v>
      </c>
      <c r="K270" s="81"/>
      <c r="L270" s="81"/>
      <c r="M270" s="81"/>
      <c r="N270" s="81"/>
      <c r="O270" s="81"/>
      <c r="P270" s="429">
        <f>D214</f>
        <v>0</v>
      </c>
      <c r="Q270" s="429"/>
      <c r="R270" s="126"/>
      <c r="S270" s="138" t="s">
        <v>4</v>
      </c>
      <c r="T270" s="139"/>
      <c r="AH270" s="4"/>
      <c r="AJ270" s="87"/>
      <c r="AK270" s="87"/>
      <c r="AL270" s="87"/>
      <c r="AM270" s="87"/>
    </row>
    <row r="271" spans="1:39" ht="18" customHeight="1">
      <c r="A271" s="72"/>
      <c r="B271" s="78"/>
      <c r="C271" s="79"/>
      <c r="D271" s="79"/>
      <c r="E271" s="79"/>
      <c r="F271" s="79"/>
      <c r="G271" s="137"/>
      <c r="H271" s="73" t="s">
        <v>17</v>
      </c>
      <c r="I271" s="74"/>
      <c r="J271" s="80"/>
      <c r="K271" s="81"/>
      <c r="L271" s="81"/>
      <c r="M271" s="81"/>
      <c r="N271" s="81"/>
      <c r="O271" s="81"/>
      <c r="P271" s="81"/>
      <c r="Q271" s="81"/>
      <c r="R271" s="137"/>
      <c r="S271" s="151"/>
      <c r="T271" s="139"/>
      <c r="AH271" s="4"/>
      <c r="AJ271" s="87"/>
      <c r="AK271" s="87"/>
      <c r="AL271" s="87"/>
      <c r="AM271" s="87"/>
    </row>
    <row r="272" spans="1:39" ht="18" customHeight="1">
      <c r="A272" s="107" t="s">
        <v>10</v>
      </c>
      <c r="B272" s="142"/>
      <c r="C272" s="143"/>
      <c r="D272" s="143"/>
      <c r="E272" s="143"/>
      <c r="F272" s="143"/>
      <c r="G272" s="119"/>
      <c r="H272" s="84" t="s">
        <v>17</v>
      </c>
      <c r="I272" s="85"/>
      <c r="J272" s="144"/>
      <c r="K272" s="103"/>
      <c r="L272" s="103"/>
      <c r="M272" s="103"/>
      <c r="N272" s="103"/>
      <c r="O272" s="103"/>
      <c r="P272" s="103"/>
      <c r="Q272" s="103"/>
      <c r="R272" s="125"/>
      <c r="S272" s="152"/>
      <c r="T272" s="76"/>
      <c r="AH272" s="4"/>
      <c r="AJ272" s="87"/>
      <c r="AK272" s="87"/>
      <c r="AL272" s="87"/>
      <c r="AM272" s="87"/>
    </row>
  </sheetData>
  <mergeCells count="80">
    <mergeCell ref="E18:F18"/>
    <mergeCell ref="P18:Q18"/>
    <mergeCell ref="E23:F23"/>
    <mergeCell ref="P23:Q23"/>
    <mergeCell ref="E28:F28"/>
    <mergeCell ref="P28:Q28"/>
    <mergeCell ref="E33:F33"/>
    <mergeCell ref="P33:Q33"/>
    <mergeCell ref="E38:F38"/>
    <mergeCell ref="P38:Q38"/>
    <mergeCell ref="E43:F43"/>
    <mergeCell ref="P43:Q43"/>
    <mergeCell ref="E48:F48"/>
    <mergeCell ref="P48:Q48"/>
    <mergeCell ref="E55:F55"/>
    <mergeCell ref="P55:Q55"/>
    <mergeCell ref="E60:F60"/>
    <mergeCell ref="P60:Q60"/>
    <mergeCell ref="E65:F65"/>
    <mergeCell ref="P65:Q65"/>
    <mergeCell ref="E86:F86"/>
    <mergeCell ref="P86:Q86"/>
    <mergeCell ref="E91:F91"/>
    <mergeCell ref="P91:Q91"/>
    <mergeCell ref="E96:F96"/>
    <mergeCell ref="P96:Q96"/>
    <mergeCell ref="E101:F101"/>
    <mergeCell ref="P101:Q101"/>
    <mergeCell ref="E106:F106"/>
    <mergeCell ref="P106:Q106"/>
    <mergeCell ref="E111:F111"/>
    <mergeCell ref="P111:Q111"/>
    <mergeCell ref="E116:F116"/>
    <mergeCell ref="P116:Q116"/>
    <mergeCell ref="E123:F123"/>
    <mergeCell ref="P123:Q123"/>
    <mergeCell ref="E128:F128"/>
    <mergeCell ref="P128:Q128"/>
    <mergeCell ref="E133:F133"/>
    <mergeCell ref="P133:Q133"/>
    <mergeCell ref="E155:F155"/>
    <mergeCell ref="P155:Q155"/>
    <mergeCell ref="E160:F160"/>
    <mergeCell ref="P160:Q160"/>
    <mergeCell ref="E165:F165"/>
    <mergeCell ref="P165:Q165"/>
    <mergeCell ref="E170:F170"/>
    <mergeCell ref="P170:Q170"/>
    <mergeCell ref="E175:F175"/>
    <mergeCell ref="P175:Q175"/>
    <mergeCell ref="E180:F180"/>
    <mergeCell ref="P180:Q180"/>
    <mergeCell ref="E185:F185"/>
    <mergeCell ref="P185:Q185"/>
    <mergeCell ref="E192:F192"/>
    <mergeCell ref="P192:Q192"/>
    <mergeCell ref="E197:F197"/>
    <mergeCell ref="P197:Q197"/>
    <mergeCell ref="E202:F202"/>
    <mergeCell ref="P202:Q202"/>
    <mergeCell ref="E223:F223"/>
    <mergeCell ref="P223:Q223"/>
    <mergeCell ref="E228:F228"/>
    <mergeCell ref="P228:Q228"/>
    <mergeCell ref="E233:F233"/>
    <mergeCell ref="P233:Q233"/>
    <mergeCell ref="E238:F238"/>
    <mergeCell ref="P238:Q238"/>
    <mergeCell ref="E243:F243"/>
    <mergeCell ref="P243:Q243"/>
    <mergeCell ref="E248:F248"/>
    <mergeCell ref="P248:Q248"/>
    <mergeCell ref="E270:F270"/>
    <mergeCell ref="P270:Q270"/>
    <mergeCell ref="E253:F253"/>
    <mergeCell ref="P253:Q253"/>
    <mergeCell ref="E260:F260"/>
    <mergeCell ref="P260:Q260"/>
    <mergeCell ref="E265:F265"/>
    <mergeCell ref="P265:Q265"/>
  </mergeCells>
  <phoneticPr fontId="23" type="noConversion"/>
  <printOptions horizontalCentered="1"/>
  <pageMargins left="0.5" right="0.5" top="1" bottom="0.5" header="0.5" footer="0.5"/>
  <pageSetup scale="93" fitToHeight="0" orientation="portrait" horizontalDpi="4294967292" verticalDpi="4294967292"/>
  <headerFooter>
    <oddHeader>&amp;C&amp;"Geneva,Bold"&amp;14 &amp;K0000002015 Georgia Games</oddHeader>
  </headerFooter>
  <rowBreaks count="6" manualBreakCount="6">
    <brk id="82" max="16383" man="1"/>
    <brk id="119" max="16383" man="1"/>
    <brk id="151" max="16383" man="1"/>
    <brk id="188" max="16383" man="1"/>
    <brk id="219" max="16383" man="1"/>
    <brk id="256" max="16383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52"/>
  <sheetViews>
    <sheetView showGridLines="0" showZeros="0" topLeftCell="A28" zoomScale="125" workbookViewId="0">
      <selection activeCell="L37" sqref="L37"/>
    </sheetView>
  </sheetViews>
  <sheetFormatPr baseColWidth="10" defaultColWidth="11.42578125" defaultRowHeight="15" x14ac:dyDescent="0"/>
  <cols>
    <col min="1" max="1" width="3" style="1" customWidth="1"/>
    <col min="2" max="2" width="13" style="1" customWidth="1"/>
    <col min="3" max="3" width="3.85546875" style="1" customWidth="1"/>
    <col min="4" max="4" width="5" style="1" customWidth="1"/>
    <col min="5" max="19" width="3.5703125" style="1" customWidth="1"/>
    <col min="20" max="29" width="2" style="1" hidden="1" customWidth="1"/>
    <col min="30" max="34" width="3.7109375" style="1" customWidth="1"/>
    <col min="35" max="35" width="15" style="1" customWidth="1"/>
    <col min="36" max="36" width="4.28515625" style="1" customWidth="1"/>
    <col min="37" max="37" width="6.140625" style="1" customWidth="1"/>
    <col min="38" max="38" width="3" style="1" customWidth="1"/>
    <col min="39" max="44" width="4.28515625" style="66" customWidth="1"/>
    <col min="45" max="45" width="3.7109375" style="1" customWidth="1"/>
    <col min="46" max="46" width="3.42578125" style="1" customWidth="1"/>
    <col min="47" max="16384" width="11.42578125" style="1"/>
  </cols>
  <sheetData>
    <row r="1" spans="1:38" ht="23" customHeight="1">
      <c r="B1" s="121" t="s">
        <v>87</v>
      </c>
      <c r="C1" s="153"/>
      <c r="D1" s="7"/>
      <c r="E1" s="66"/>
      <c r="F1" s="66"/>
      <c r="G1" s="66"/>
      <c r="H1" s="66"/>
      <c r="I1" s="66"/>
      <c r="J1" s="66"/>
      <c r="K1" s="66" t="s">
        <v>40</v>
      </c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430">
        <v>42203</v>
      </c>
      <c r="AF1" s="430"/>
      <c r="AG1" s="430"/>
    </row>
    <row r="2" spans="1:38">
      <c r="B2" s="154"/>
      <c r="C2" s="154"/>
      <c r="D2" s="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s="66" customFormat="1">
      <c r="A3" s="1"/>
      <c r="B3" s="5" t="s">
        <v>1</v>
      </c>
      <c r="C3" s="5"/>
      <c r="D3" s="7">
        <v>1</v>
      </c>
      <c r="E3" s="65"/>
      <c r="F3" s="66" t="s">
        <v>2</v>
      </c>
      <c r="G3" s="65"/>
      <c r="H3" s="65"/>
      <c r="I3" s="66" t="s">
        <v>3</v>
      </c>
      <c r="J3" s="155"/>
      <c r="K3" s="65"/>
      <c r="L3" s="66" t="s">
        <v>4</v>
      </c>
      <c r="M3" s="155"/>
      <c r="N3" s="65"/>
      <c r="O3" s="66" t="s">
        <v>5</v>
      </c>
      <c r="P3" s="155" t="s">
        <v>10</v>
      </c>
      <c r="Q3" s="155"/>
      <c r="R3" s="99" t="s">
        <v>14</v>
      </c>
      <c r="S3" s="155" t="s">
        <v>10</v>
      </c>
      <c r="T3" s="8" t="s">
        <v>2</v>
      </c>
      <c r="U3" s="156"/>
      <c r="V3" s="8" t="s">
        <v>3</v>
      </c>
      <c r="W3" s="156"/>
      <c r="X3" s="8" t="s">
        <v>4</v>
      </c>
      <c r="Y3" s="156"/>
      <c r="Z3" s="8" t="s">
        <v>5</v>
      </c>
      <c r="AA3" s="156"/>
      <c r="AB3" s="8" t="s">
        <v>14</v>
      </c>
      <c r="AC3" s="156"/>
      <c r="AD3" s="64" t="s">
        <v>6</v>
      </c>
      <c r="AE3" s="157" t="s">
        <v>7</v>
      </c>
      <c r="AF3" s="158" t="s">
        <v>8</v>
      </c>
      <c r="AG3" s="64" t="s">
        <v>15</v>
      </c>
      <c r="AH3" s="99"/>
      <c r="AI3" s="99"/>
      <c r="AJ3" s="99"/>
      <c r="AK3" s="1"/>
      <c r="AL3" s="1"/>
    </row>
    <row r="4" spans="1:38" s="66" customFormat="1" ht="17" customHeight="1">
      <c r="A4" s="1"/>
      <c r="B4" s="14">
        <v>84928</v>
      </c>
      <c r="C4" s="15"/>
      <c r="D4" s="16" t="s">
        <v>48</v>
      </c>
      <c r="E4" s="159"/>
      <c r="F4" s="160"/>
      <c r="G4" s="160"/>
      <c r="H4" s="19" t="s">
        <v>7</v>
      </c>
      <c r="I4" s="20">
        <v>0</v>
      </c>
      <c r="J4" s="21">
        <v>0</v>
      </c>
      <c r="K4" s="19" t="s">
        <v>7</v>
      </c>
      <c r="L4" s="20">
        <v>0</v>
      </c>
      <c r="M4" s="21">
        <v>0</v>
      </c>
      <c r="N4" s="19" t="s">
        <v>7</v>
      </c>
      <c r="O4" s="20">
        <v>0</v>
      </c>
      <c r="P4" s="21">
        <v>0</v>
      </c>
      <c r="Q4" s="19"/>
      <c r="R4" s="20"/>
      <c r="S4" s="21"/>
      <c r="T4" s="23">
        <v>0</v>
      </c>
      <c r="U4" s="24">
        <v>2</v>
      </c>
      <c r="V4" s="25">
        <v>0</v>
      </c>
      <c r="W4" s="26">
        <v>2</v>
      </c>
      <c r="X4" s="25">
        <v>0</v>
      </c>
      <c r="Y4" s="26">
        <v>6</v>
      </c>
      <c r="Z4" s="25"/>
      <c r="AA4" s="26"/>
      <c r="AB4" s="25"/>
      <c r="AC4" s="26"/>
      <c r="AD4" s="27">
        <v>6</v>
      </c>
      <c r="AE4" s="47"/>
      <c r="AF4" s="45"/>
      <c r="AG4" s="161"/>
      <c r="AH4" s="97"/>
      <c r="AI4" s="97">
        <f t="shared" ref="AI4:AI13" si="0">B4</f>
        <v>84928</v>
      </c>
      <c r="AJ4" s="97"/>
      <c r="AK4" s="97" t="str">
        <f t="shared" ref="AK4:AK13" si="1">D4</f>
        <v>AITTA</v>
      </c>
      <c r="AL4" s="97"/>
    </row>
    <row r="5" spans="1:38" s="66" customFormat="1" ht="17" customHeight="1">
      <c r="A5" s="30" t="s">
        <v>2</v>
      </c>
      <c r="B5" s="31" t="s">
        <v>72</v>
      </c>
      <c r="C5" s="32"/>
      <c r="D5" s="33">
        <v>2065</v>
      </c>
      <c r="E5" s="163"/>
      <c r="F5" s="164"/>
      <c r="G5" s="164"/>
      <c r="H5" s="36">
        <v>9</v>
      </c>
      <c r="I5" s="37">
        <v>5</v>
      </c>
      <c r="J5" s="37">
        <v>5</v>
      </c>
      <c r="K5" s="36">
        <v>4</v>
      </c>
      <c r="L5" s="37">
        <v>8</v>
      </c>
      <c r="M5" s="37">
        <v>5</v>
      </c>
      <c r="N5" s="36">
        <v>3</v>
      </c>
      <c r="O5" s="37">
        <v>1</v>
      </c>
      <c r="P5" s="37">
        <v>1</v>
      </c>
      <c r="Q5" s="36"/>
      <c r="R5" s="37"/>
      <c r="S5" s="37"/>
      <c r="T5" s="39"/>
      <c r="U5" s="40"/>
      <c r="V5" s="41"/>
      <c r="W5" s="30"/>
      <c r="X5" s="41"/>
      <c r="Y5" s="30"/>
      <c r="Z5" s="41"/>
      <c r="AA5" s="30"/>
      <c r="AB5" s="41"/>
      <c r="AC5" s="30"/>
      <c r="AD5" s="42"/>
      <c r="AE5" s="51"/>
      <c r="AF5" s="30"/>
      <c r="AG5" s="62"/>
      <c r="AH5" s="97"/>
      <c r="AI5" s="97" t="str">
        <f t="shared" si="0"/>
        <v xml:space="preserve">Lin, Emilie </v>
      </c>
      <c r="AJ5" s="97"/>
      <c r="AK5" s="97">
        <f t="shared" si="1"/>
        <v>2065</v>
      </c>
      <c r="AL5" s="97"/>
    </row>
    <row r="6" spans="1:38" s="66" customFormat="1" ht="17" customHeight="1">
      <c r="A6" s="45"/>
      <c r="B6" s="14">
        <v>90300</v>
      </c>
      <c r="C6" s="15"/>
      <c r="D6" s="16" t="s">
        <v>48</v>
      </c>
      <c r="E6" s="19" t="s">
        <v>8</v>
      </c>
      <c r="F6" s="20">
        <v>0</v>
      </c>
      <c r="G6" s="46">
        <v>0</v>
      </c>
      <c r="H6" s="159"/>
      <c r="I6" s="160"/>
      <c r="J6" s="160"/>
      <c r="K6" s="19" t="s">
        <v>7</v>
      </c>
      <c r="L6" s="20">
        <v>-7</v>
      </c>
      <c r="M6" s="21">
        <v>9</v>
      </c>
      <c r="N6" s="19" t="s">
        <v>7</v>
      </c>
      <c r="O6" s="20">
        <v>0</v>
      </c>
      <c r="P6" s="21">
        <v>7</v>
      </c>
      <c r="Q6" s="19"/>
      <c r="R6" s="20"/>
      <c r="S6" s="21"/>
      <c r="T6" s="47"/>
      <c r="U6" s="26">
        <v>2</v>
      </c>
      <c r="V6" s="23">
        <v>0</v>
      </c>
      <c r="W6" s="24">
        <v>2</v>
      </c>
      <c r="X6" s="25">
        <v>0</v>
      </c>
      <c r="Y6" s="26">
        <v>5</v>
      </c>
      <c r="Z6" s="25"/>
      <c r="AA6" s="26"/>
      <c r="AB6" s="25"/>
      <c r="AC6" s="26"/>
      <c r="AD6" s="27">
        <v>5</v>
      </c>
      <c r="AE6" s="127"/>
      <c r="AF6" s="45"/>
      <c r="AG6" s="26"/>
      <c r="AH6" s="97"/>
      <c r="AI6" s="97">
        <f t="shared" si="0"/>
        <v>90300</v>
      </c>
      <c r="AJ6" s="97"/>
      <c r="AK6" s="97" t="str">
        <f t="shared" si="1"/>
        <v>AITTA</v>
      </c>
      <c r="AL6" s="97"/>
    </row>
    <row r="7" spans="1:38" s="66" customFormat="1" ht="17" customHeight="1">
      <c r="A7" s="30" t="s">
        <v>3</v>
      </c>
      <c r="B7" s="31" t="s">
        <v>77</v>
      </c>
      <c r="C7" s="32"/>
      <c r="D7" s="33">
        <v>1598</v>
      </c>
      <c r="E7" s="49">
        <v>-9</v>
      </c>
      <c r="F7" s="50">
        <v>-5</v>
      </c>
      <c r="G7" s="26">
        <v>-5</v>
      </c>
      <c r="H7" s="163"/>
      <c r="I7" s="164"/>
      <c r="J7" s="164"/>
      <c r="K7" s="36">
        <v>8</v>
      </c>
      <c r="L7" s="37">
        <v>-5</v>
      </c>
      <c r="M7" s="37">
        <v>8</v>
      </c>
      <c r="N7" s="36">
        <v>-13</v>
      </c>
      <c r="O7" s="37">
        <v>3</v>
      </c>
      <c r="P7" s="37">
        <v>9</v>
      </c>
      <c r="Q7" s="36"/>
      <c r="R7" s="37"/>
      <c r="S7" s="37"/>
      <c r="T7" s="51"/>
      <c r="U7" s="30"/>
      <c r="V7" s="39"/>
      <c r="W7" s="40"/>
      <c r="X7" s="41"/>
      <c r="Y7" s="30"/>
      <c r="Z7" s="41"/>
      <c r="AA7" s="30"/>
      <c r="AB7" s="41"/>
      <c r="AC7" s="30"/>
      <c r="AD7" s="42"/>
      <c r="AE7" s="51"/>
      <c r="AF7" s="30"/>
      <c r="AG7" s="165"/>
      <c r="AH7" s="97"/>
      <c r="AI7" s="97" t="str">
        <f t="shared" si="0"/>
        <v xml:space="preserve">Zhao, Kevin </v>
      </c>
      <c r="AJ7" s="97"/>
      <c r="AK7" s="97">
        <f t="shared" si="1"/>
        <v>1598</v>
      </c>
      <c r="AL7" s="97"/>
    </row>
    <row r="8" spans="1:38" s="66" customFormat="1" ht="17" customHeight="1">
      <c r="A8" s="45"/>
      <c r="B8" s="14">
        <v>90305</v>
      </c>
      <c r="C8" s="15"/>
      <c r="D8" s="16" t="s">
        <v>50</v>
      </c>
      <c r="E8" s="19" t="s">
        <v>8</v>
      </c>
      <c r="F8" s="20">
        <v>0</v>
      </c>
      <c r="G8" s="46">
        <v>0</v>
      </c>
      <c r="H8" s="19" t="s">
        <v>8</v>
      </c>
      <c r="I8" s="20">
        <v>7</v>
      </c>
      <c r="J8" s="46">
        <v>-9</v>
      </c>
      <c r="K8" s="159"/>
      <c r="L8" s="160"/>
      <c r="M8" s="160"/>
      <c r="N8" s="19" t="s">
        <v>7</v>
      </c>
      <c r="O8" s="20">
        <v>0</v>
      </c>
      <c r="P8" s="21">
        <v>0</v>
      </c>
      <c r="Q8" s="19"/>
      <c r="R8" s="20"/>
      <c r="S8" s="21"/>
      <c r="T8" s="47">
        <v>1</v>
      </c>
      <c r="U8" s="26"/>
      <c r="V8" s="25"/>
      <c r="W8" s="26">
        <v>2</v>
      </c>
      <c r="X8" s="23">
        <v>0</v>
      </c>
      <c r="Y8" s="24">
        <v>4</v>
      </c>
      <c r="Z8" s="25"/>
      <c r="AA8" s="26"/>
      <c r="AB8" s="25"/>
      <c r="AC8" s="26"/>
      <c r="AD8" s="27">
        <v>4</v>
      </c>
      <c r="AE8" s="49"/>
      <c r="AF8" s="26"/>
      <c r="AG8" s="26"/>
      <c r="AH8" s="97"/>
      <c r="AI8" s="97">
        <f t="shared" si="0"/>
        <v>90305</v>
      </c>
      <c r="AJ8" s="97"/>
      <c r="AK8" s="97" t="str">
        <f t="shared" si="1"/>
        <v>E.C. Sports</v>
      </c>
      <c r="AL8" s="97"/>
    </row>
    <row r="9" spans="1:38" s="66" customFormat="1" ht="17" customHeight="1">
      <c r="A9" s="30" t="s">
        <v>4</v>
      </c>
      <c r="B9" s="31" t="s">
        <v>78</v>
      </c>
      <c r="C9" s="32"/>
      <c r="D9" s="33">
        <v>1592</v>
      </c>
      <c r="E9" s="49">
        <v>-4</v>
      </c>
      <c r="F9" s="50">
        <v>-8</v>
      </c>
      <c r="G9" s="26">
        <v>-5</v>
      </c>
      <c r="H9" s="49">
        <v>-8</v>
      </c>
      <c r="I9" s="50">
        <v>5</v>
      </c>
      <c r="J9" s="26">
        <v>-8</v>
      </c>
      <c r="K9" s="163"/>
      <c r="L9" s="164"/>
      <c r="M9" s="164"/>
      <c r="N9" s="36">
        <v>7</v>
      </c>
      <c r="O9" s="37">
        <v>8</v>
      </c>
      <c r="P9" s="37">
        <v>8</v>
      </c>
      <c r="Q9" s="36"/>
      <c r="R9" s="37"/>
      <c r="S9" s="37"/>
      <c r="T9" s="51"/>
      <c r="U9" s="30"/>
      <c r="V9" s="41"/>
      <c r="W9" s="30"/>
      <c r="X9" s="39"/>
      <c r="Y9" s="40"/>
      <c r="Z9" s="41"/>
      <c r="AA9" s="30"/>
      <c r="AB9" s="41"/>
      <c r="AC9" s="30"/>
      <c r="AD9" s="42"/>
      <c r="AE9" s="166"/>
      <c r="AF9" s="167"/>
      <c r="AG9" s="165"/>
      <c r="AH9" s="97"/>
      <c r="AI9" s="97" t="str">
        <f t="shared" si="0"/>
        <v xml:space="preserve">Wang, Eric </v>
      </c>
      <c r="AJ9" s="97"/>
      <c r="AK9" s="97">
        <f t="shared" si="1"/>
        <v>1592</v>
      </c>
      <c r="AL9" s="97"/>
    </row>
    <row r="10" spans="1:38" s="66" customFormat="1" ht="17" customHeight="1">
      <c r="A10" s="45"/>
      <c r="B10" s="14">
        <v>9999992</v>
      </c>
      <c r="C10" s="15"/>
      <c r="D10" s="16" t="s">
        <v>60</v>
      </c>
      <c r="E10" s="19" t="s">
        <v>8</v>
      </c>
      <c r="F10" s="20">
        <v>0</v>
      </c>
      <c r="G10" s="52">
        <v>0</v>
      </c>
      <c r="H10" s="19" t="s">
        <v>8</v>
      </c>
      <c r="I10" s="20">
        <v>0</v>
      </c>
      <c r="J10" s="46">
        <v>-7</v>
      </c>
      <c r="K10" s="19" t="s">
        <v>8</v>
      </c>
      <c r="L10" s="20">
        <v>0</v>
      </c>
      <c r="M10" s="46">
        <v>0</v>
      </c>
      <c r="N10" s="159"/>
      <c r="O10" s="160"/>
      <c r="P10" s="160"/>
      <c r="Q10" s="19"/>
      <c r="R10" s="20"/>
      <c r="S10" s="21"/>
      <c r="T10" s="47">
        <v>1</v>
      </c>
      <c r="U10" s="26">
        <v>0</v>
      </c>
      <c r="V10" s="25">
        <v>1</v>
      </c>
      <c r="W10" s="26"/>
      <c r="X10" s="25"/>
      <c r="Y10" s="26">
        <v>3</v>
      </c>
      <c r="Z10" s="23"/>
      <c r="AA10" s="24"/>
      <c r="AB10" s="25"/>
      <c r="AC10" s="26"/>
      <c r="AD10" s="27">
        <v>3</v>
      </c>
      <c r="AE10" s="49"/>
      <c r="AF10" s="26"/>
      <c r="AG10" s="26"/>
      <c r="AH10" s="97"/>
      <c r="AI10" s="97">
        <f t="shared" si="0"/>
        <v>9999992</v>
      </c>
      <c r="AJ10" s="97"/>
      <c r="AK10" s="97" t="str">
        <f t="shared" si="1"/>
        <v>Archi's</v>
      </c>
      <c r="AL10" s="97"/>
    </row>
    <row r="11" spans="1:38" s="66" customFormat="1" ht="17" customHeight="1">
      <c r="A11" s="30" t="s">
        <v>5</v>
      </c>
      <c r="B11" s="31" t="s">
        <v>83</v>
      </c>
      <c r="C11" s="32"/>
      <c r="D11" s="33">
        <v>685</v>
      </c>
      <c r="E11" s="58">
        <v>-3</v>
      </c>
      <c r="F11" s="59">
        <v>-1</v>
      </c>
      <c r="G11" s="60">
        <v>-1</v>
      </c>
      <c r="H11" s="49">
        <v>13</v>
      </c>
      <c r="I11" s="50">
        <v>-3</v>
      </c>
      <c r="J11" s="26">
        <v>-9</v>
      </c>
      <c r="K11" s="49">
        <v>-7</v>
      </c>
      <c r="L11" s="50">
        <v>-8</v>
      </c>
      <c r="M11" s="26">
        <v>-8</v>
      </c>
      <c r="N11" s="163"/>
      <c r="O11" s="164"/>
      <c r="P11" s="164"/>
      <c r="Q11" s="36"/>
      <c r="R11" s="37"/>
      <c r="S11" s="37"/>
      <c r="T11" s="51"/>
      <c r="U11" s="30"/>
      <c r="V11" s="41"/>
      <c r="W11" s="30"/>
      <c r="X11" s="41"/>
      <c r="Y11" s="30"/>
      <c r="Z11" s="39"/>
      <c r="AA11" s="40"/>
      <c r="AB11" s="41"/>
      <c r="AC11" s="30"/>
      <c r="AD11" s="42"/>
      <c r="AE11" s="166"/>
      <c r="AF11" s="167"/>
      <c r="AG11" s="165"/>
      <c r="AH11" s="97"/>
      <c r="AI11" s="97" t="str">
        <f t="shared" si="0"/>
        <v>Pujari, Sarang *</v>
      </c>
      <c r="AJ11" s="97"/>
      <c r="AK11" s="97">
        <f t="shared" si="1"/>
        <v>685</v>
      </c>
      <c r="AL11" s="97"/>
    </row>
    <row r="12" spans="1:38" s="66" customFormat="1" ht="17" customHeight="1">
      <c r="A12" s="45"/>
      <c r="B12" s="14"/>
      <c r="C12" s="15"/>
      <c r="D12" s="16"/>
      <c r="E12" s="19"/>
      <c r="F12" s="20"/>
      <c r="G12" s="46"/>
      <c r="H12" s="19"/>
      <c r="I12" s="20"/>
      <c r="J12" s="52"/>
      <c r="K12" s="19"/>
      <c r="L12" s="20"/>
      <c r="M12" s="46"/>
      <c r="N12" s="19"/>
      <c r="O12" s="20"/>
      <c r="P12" s="46"/>
      <c r="Q12" s="159"/>
      <c r="R12" s="160"/>
      <c r="S12" s="160"/>
      <c r="T12" s="47"/>
      <c r="U12" s="26"/>
      <c r="V12" s="25"/>
      <c r="W12" s="26"/>
      <c r="X12" s="25"/>
      <c r="Y12" s="26"/>
      <c r="Z12" s="25"/>
      <c r="AA12" s="26"/>
      <c r="AB12" s="23"/>
      <c r="AC12" s="24"/>
      <c r="AD12" s="27"/>
      <c r="AE12" s="49"/>
      <c r="AF12" s="26"/>
      <c r="AG12" s="26"/>
      <c r="AH12" s="97"/>
      <c r="AI12" s="97">
        <f t="shared" si="0"/>
        <v>0</v>
      </c>
      <c r="AJ12" s="97"/>
      <c r="AK12" s="97">
        <f t="shared" si="1"/>
        <v>0</v>
      </c>
      <c r="AL12" s="97"/>
    </row>
    <row r="13" spans="1:38" s="66" customFormat="1" ht="17" customHeight="1">
      <c r="A13" s="30" t="s">
        <v>14</v>
      </c>
      <c r="B13" s="55" t="s">
        <v>71</v>
      </c>
      <c r="C13" s="56"/>
      <c r="D13" s="57"/>
      <c r="E13" s="61"/>
      <c r="F13" s="59"/>
      <c r="G13" s="62"/>
      <c r="H13" s="58"/>
      <c r="I13" s="59"/>
      <c r="J13" s="60"/>
      <c r="K13" s="61"/>
      <c r="L13" s="59"/>
      <c r="M13" s="62"/>
      <c r="N13" s="61"/>
      <c r="O13" s="59"/>
      <c r="P13" s="62"/>
      <c r="Q13" s="163"/>
      <c r="R13" s="164"/>
      <c r="S13" s="164"/>
      <c r="T13" s="51"/>
      <c r="U13" s="30"/>
      <c r="V13" s="41"/>
      <c r="W13" s="30"/>
      <c r="X13" s="41"/>
      <c r="Y13" s="30"/>
      <c r="Z13" s="41"/>
      <c r="AA13" s="30"/>
      <c r="AB13" s="39"/>
      <c r="AC13" s="40"/>
      <c r="AD13" s="42"/>
      <c r="AE13" s="166"/>
      <c r="AF13" s="167"/>
      <c r="AG13" s="165"/>
      <c r="AH13" s="97"/>
      <c r="AI13" s="97" t="str">
        <f t="shared" si="0"/>
        <v>Bye</v>
      </c>
      <c r="AJ13" s="97"/>
      <c r="AK13" s="97">
        <f t="shared" si="1"/>
        <v>0</v>
      </c>
      <c r="AL13" s="97"/>
    </row>
    <row r="15" spans="1:38" s="66" customFormat="1">
      <c r="A15" s="1"/>
      <c r="B15" s="154"/>
      <c r="C15" s="154"/>
      <c r="D15" s="7"/>
      <c r="K15" s="66" t="s">
        <v>118</v>
      </c>
      <c r="AH15" s="1"/>
      <c r="AI15" s="1"/>
      <c r="AJ15" s="1"/>
      <c r="AK15" s="1"/>
      <c r="AL15" s="1"/>
    </row>
    <row r="16" spans="1:38" s="66" customFormat="1">
      <c r="A16" s="1"/>
      <c r="B16" s="5" t="s">
        <v>1</v>
      </c>
      <c r="C16" s="5"/>
      <c r="D16" s="7">
        <v>2</v>
      </c>
      <c r="E16" s="65"/>
      <c r="F16" s="66" t="s">
        <v>2</v>
      </c>
      <c r="G16" s="65"/>
      <c r="H16" s="65"/>
      <c r="I16" s="66" t="s">
        <v>3</v>
      </c>
      <c r="J16" s="155"/>
      <c r="K16" s="65"/>
      <c r="L16" s="66" t="s">
        <v>4</v>
      </c>
      <c r="M16" s="155"/>
      <c r="N16" s="65"/>
      <c r="O16" s="66" t="s">
        <v>5</v>
      </c>
      <c r="P16" s="155" t="s">
        <v>10</v>
      </c>
      <c r="Q16" s="155"/>
      <c r="R16" s="99" t="s">
        <v>14</v>
      </c>
      <c r="S16" s="155" t="s">
        <v>10</v>
      </c>
      <c r="T16" s="8" t="s">
        <v>2</v>
      </c>
      <c r="U16" s="156"/>
      <c r="V16" s="8" t="s">
        <v>3</v>
      </c>
      <c r="W16" s="156"/>
      <c r="X16" s="8" t="s">
        <v>4</v>
      </c>
      <c r="Y16" s="156"/>
      <c r="Z16" s="8" t="s">
        <v>5</v>
      </c>
      <c r="AA16" s="156"/>
      <c r="AB16" s="8" t="s">
        <v>14</v>
      </c>
      <c r="AC16" s="156"/>
      <c r="AD16" s="64" t="s">
        <v>6</v>
      </c>
      <c r="AE16" s="157" t="s">
        <v>7</v>
      </c>
      <c r="AF16" s="158" t="s">
        <v>8</v>
      </c>
      <c r="AG16" s="64" t="s">
        <v>15</v>
      </c>
      <c r="AH16" s="99"/>
      <c r="AI16" s="99"/>
      <c r="AJ16" s="99"/>
      <c r="AK16" s="1"/>
      <c r="AL16" s="1"/>
    </row>
    <row r="17" spans="1:44" s="66" customFormat="1" ht="17" customHeight="1">
      <c r="A17" s="1"/>
      <c r="B17" s="14">
        <v>91199</v>
      </c>
      <c r="C17" s="15"/>
      <c r="D17" s="16" t="s">
        <v>21</v>
      </c>
      <c r="E17" s="159"/>
      <c r="F17" s="160"/>
      <c r="G17" s="160"/>
      <c r="H17" s="19" t="s">
        <v>7</v>
      </c>
      <c r="I17" s="20">
        <v>0</v>
      </c>
      <c r="J17" s="21">
        <v>0</v>
      </c>
      <c r="K17" s="19" t="s">
        <v>7</v>
      </c>
      <c r="L17" s="20">
        <v>0</v>
      </c>
      <c r="M17" s="21">
        <v>-11</v>
      </c>
      <c r="N17" s="19" t="s">
        <v>7</v>
      </c>
      <c r="O17" s="20">
        <v>0</v>
      </c>
      <c r="P17" s="21">
        <v>0</v>
      </c>
      <c r="Q17" s="19" t="s">
        <v>7</v>
      </c>
      <c r="R17" s="20">
        <v>0</v>
      </c>
      <c r="S17" s="21">
        <v>0</v>
      </c>
      <c r="T17" s="23"/>
      <c r="U17" s="24"/>
      <c r="V17" s="25">
        <v>2</v>
      </c>
      <c r="W17" s="26">
        <v>0</v>
      </c>
      <c r="X17" s="25">
        <v>2</v>
      </c>
      <c r="Y17" s="26">
        <v>0</v>
      </c>
      <c r="Z17" s="25">
        <v>2</v>
      </c>
      <c r="AA17" s="26">
        <v>0</v>
      </c>
      <c r="AB17" s="25">
        <v>2</v>
      </c>
      <c r="AC17" s="26">
        <v>0</v>
      </c>
      <c r="AD17" s="27">
        <v>8</v>
      </c>
      <c r="AE17" s="47"/>
      <c r="AF17" s="45"/>
      <c r="AG17" s="161">
        <v>1</v>
      </c>
      <c r="AH17" s="97"/>
      <c r="AI17" s="97">
        <v>91199</v>
      </c>
      <c r="AJ17" s="97"/>
    </row>
    <row r="18" spans="1:44" s="66" customFormat="1" ht="17" customHeight="1">
      <c r="A18" s="30" t="s">
        <v>2</v>
      </c>
      <c r="B18" s="31" t="s">
        <v>73</v>
      </c>
      <c r="C18" s="32"/>
      <c r="D18" s="33">
        <v>1899</v>
      </c>
      <c r="E18" s="163"/>
      <c r="F18" s="164"/>
      <c r="G18" s="164"/>
      <c r="H18" s="36">
        <v>2</v>
      </c>
      <c r="I18" s="37">
        <v>2</v>
      </c>
      <c r="J18" s="37">
        <v>1</v>
      </c>
      <c r="K18" s="36">
        <v>8</v>
      </c>
      <c r="L18" s="37">
        <v>3</v>
      </c>
      <c r="M18" s="37">
        <v>4</v>
      </c>
      <c r="N18" s="36">
        <v>3</v>
      </c>
      <c r="O18" s="37">
        <v>1</v>
      </c>
      <c r="P18" s="37">
        <v>3</v>
      </c>
      <c r="Q18" s="36">
        <v>2</v>
      </c>
      <c r="R18" s="37">
        <v>6</v>
      </c>
      <c r="S18" s="37">
        <v>6</v>
      </c>
      <c r="T18" s="39"/>
      <c r="U18" s="40"/>
      <c r="V18" s="41"/>
      <c r="W18" s="30"/>
      <c r="X18" s="41"/>
      <c r="Y18" s="30"/>
      <c r="Z18" s="41"/>
      <c r="AA18" s="30"/>
      <c r="AB18" s="41"/>
      <c r="AC18" s="30"/>
      <c r="AD18" s="42"/>
      <c r="AE18" s="51"/>
      <c r="AF18" s="30"/>
      <c r="AG18" s="62"/>
      <c r="AH18" s="97">
        <v>1</v>
      </c>
      <c r="AI18" s="97" t="s">
        <v>73</v>
      </c>
      <c r="AJ18" s="97"/>
    </row>
    <row r="19" spans="1:44" s="66" customFormat="1" ht="17" customHeight="1">
      <c r="A19" s="45"/>
      <c r="B19" s="14">
        <v>90298</v>
      </c>
      <c r="C19" s="15"/>
      <c r="D19" s="16" t="s">
        <v>48</v>
      </c>
      <c r="E19" s="19" t="s">
        <v>8</v>
      </c>
      <c r="F19" s="20">
        <v>0</v>
      </c>
      <c r="G19" s="46">
        <v>0</v>
      </c>
      <c r="H19" s="159"/>
      <c r="I19" s="160"/>
      <c r="J19" s="160"/>
      <c r="K19" s="19" t="s">
        <v>7</v>
      </c>
      <c r="L19" s="20">
        <v>0</v>
      </c>
      <c r="M19" s="21">
        <v>0</v>
      </c>
      <c r="N19" s="19" t="s">
        <v>7</v>
      </c>
      <c r="O19" s="20">
        <v>0</v>
      </c>
      <c r="P19" s="21">
        <v>0</v>
      </c>
      <c r="Q19" s="19" t="s">
        <v>7</v>
      </c>
      <c r="R19" s="20">
        <v>0</v>
      </c>
      <c r="S19" s="21">
        <v>0</v>
      </c>
      <c r="T19" s="47">
        <v>0</v>
      </c>
      <c r="U19" s="26">
        <v>1</v>
      </c>
      <c r="V19" s="23"/>
      <c r="W19" s="24"/>
      <c r="X19" s="25">
        <v>2</v>
      </c>
      <c r="Y19" s="26">
        <v>0</v>
      </c>
      <c r="Z19" s="25">
        <v>2</v>
      </c>
      <c r="AA19" s="26">
        <v>0</v>
      </c>
      <c r="AB19" s="25">
        <v>2</v>
      </c>
      <c r="AC19" s="26">
        <v>0</v>
      </c>
      <c r="AD19" s="27">
        <v>7</v>
      </c>
      <c r="AE19" s="127"/>
      <c r="AF19" s="45"/>
      <c r="AG19" s="26">
        <v>2</v>
      </c>
      <c r="AH19" s="97"/>
      <c r="AI19" s="97">
        <v>90298</v>
      </c>
      <c r="AJ19" s="97"/>
    </row>
    <row r="20" spans="1:44" s="66" customFormat="1" ht="17" customHeight="1">
      <c r="A20" s="30" t="s">
        <v>3</v>
      </c>
      <c r="B20" s="31" t="s">
        <v>76</v>
      </c>
      <c r="C20" s="32"/>
      <c r="D20" s="33">
        <v>1647</v>
      </c>
      <c r="E20" s="49">
        <v>-2</v>
      </c>
      <c r="F20" s="50">
        <v>-2</v>
      </c>
      <c r="G20" s="26">
        <v>-1</v>
      </c>
      <c r="H20" s="163"/>
      <c r="I20" s="164"/>
      <c r="J20" s="164"/>
      <c r="K20" s="36">
        <v>7</v>
      </c>
      <c r="L20" s="37">
        <v>1</v>
      </c>
      <c r="M20" s="37">
        <v>10</v>
      </c>
      <c r="N20" s="36">
        <v>3</v>
      </c>
      <c r="O20" s="37">
        <v>8</v>
      </c>
      <c r="P20" s="37">
        <v>3</v>
      </c>
      <c r="Q20" s="36">
        <v>1</v>
      </c>
      <c r="R20" s="37">
        <v>3</v>
      </c>
      <c r="S20" s="37">
        <v>2</v>
      </c>
      <c r="T20" s="51"/>
      <c r="U20" s="30"/>
      <c r="V20" s="39"/>
      <c r="W20" s="40"/>
      <c r="X20" s="41"/>
      <c r="Y20" s="30"/>
      <c r="Z20" s="41"/>
      <c r="AA20" s="30"/>
      <c r="AB20" s="41"/>
      <c r="AC20" s="30"/>
      <c r="AD20" s="42"/>
      <c r="AE20" s="51"/>
      <c r="AF20" s="30"/>
      <c r="AG20" s="165"/>
      <c r="AH20" s="97">
        <v>2</v>
      </c>
      <c r="AI20" s="97" t="s">
        <v>76</v>
      </c>
      <c r="AJ20" s="97"/>
    </row>
    <row r="21" spans="1:44" s="66" customFormat="1" ht="17" customHeight="1">
      <c r="A21" s="45"/>
      <c r="B21" s="14">
        <v>91191</v>
      </c>
      <c r="C21" s="15"/>
      <c r="D21" s="16" t="s">
        <v>50</v>
      </c>
      <c r="E21" s="19" t="s">
        <v>8</v>
      </c>
      <c r="F21" s="20">
        <v>0</v>
      </c>
      <c r="G21" s="46">
        <v>11</v>
      </c>
      <c r="H21" s="19" t="s">
        <v>8</v>
      </c>
      <c r="I21" s="20">
        <v>0</v>
      </c>
      <c r="J21" s="46">
        <v>0</v>
      </c>
      <c r="K21" s="159"/>
      <c r="L21" s="160"/>
      <c r="M21" s="160"/>
      <c r="N21" s="19" t="s">
        <v>7</v>
      </c>
      <c r="O21" s="20">
        <v>0</v>
      </c>
      <c r="P21" s="21">
        <v>1</v>
      </c>
      <c r="Q21" s="19" t="s">
        <v>7</v>
      </c>
      <c r="R21" s="20">
        <v>0</v>
      </c>
      <c r="S21" s="21">
        <v>0</v>
      </c>
      <c r="T21" s="47">
        <v>0</v>
      </c>
      <c r="U21" s="26">
        <v>1</v>
      </c>
      <c r="V21" s="25">
        <v>0</v>
      </c>
      <c r="W21" s="26">
        <v>1</v>
      </c>
      <c r="X21" s="23"/>
      <c r="Y21" s="24"/>
      <c r="Z21" s="25">
        <v>2</v>
      </c>
      <c r="AA21" s="26">
        <v>0</v>
      </c>
      <c r="AB21" s="25">
        <v>2</v>
      </c>
      <c r="AC21" s="26">
        <v>0</v>
      </c>
      <c r="AD21" s="27">
        <v>6</v>
      </c>
      <c r="AE21" s="127"/>
      <c r="AF21" s="45"/>
      <c r="AG21" s="26">
        <v>3</v>
      </c>
      <c r="AH21" s="97"/>
      <c r="AI21" s="97">
        <v>91191</v>
      </c>
      <c r="AJ21" s="97"/>
    </row>
    <row r="22" spans="1:44" s="66" customFormat="1" ht="17" customHeight="1">
      <c r="A22" s="30" t="s">
        <v>4</v>
      </c>
      <c r="B22" s="31" t="s">
        <v>80</v>
      </c>
      <c r="C22" s="32"/>
      <c r="D22" s="33">
        <v>1002</v>
      </c>
      <c r="E22" s="49">
        <v>-8</v>
      </c>
      <c r="F22" s="50">
        <v>-3</v>
      </c>
      <c r="G22" s="26">
        <v>-4</v>
      </c>
      <c r="H22" s="49">
        <v>-7</v>
      </c>
      <c r="I22" s="50">
        <v>-1</v>
      </c>
      <c r="J22" s="26">
        <v>-10</v>
      </c>
      <c r="K22" s="163"/>
      <c r="L22" s="164"/>
      <c r="M22" s="164"/>
      <c r="N22" s="36">
        <v>13</v>
      </c>
      <c r="O22" s="37">
        <v>7</v>
      </c>
      <c r="P22" s="37">
        <v>6</v>
      </c>
      <c r="Q22" s="36">
        <v>5</v>
      </c>
      <c r="R22" s="37">
        <v>4</v>
      </c>
      <c r="S22" s="37">
        <v>6</v>
      </c>
      <c r="T22" s="51"/>
      <c r="U22" s="30"/>
      <c r="V22" s="41"/>
      <c r="W22" s="30"/>
      <c r="X22" s="39"/>
      <c r="Y22" s="40"/>
      <c r="Z22" s="41"/>
      <c r="AA22" s="30"/>
      <c r="AB22" s="41"/>
      <c r="AC22" s="30"/>
      <c r="AD22" s="42"/>
      <c r="AE22" s="51"/>
      <c r="AF22" s="30"/>
      <c r="AG22" s="165"/>
      <c r="AH22" s="97">
        <v>3</v>
      </c>
      <c r="AI22" s="97" t="s">
        <v>80</v>
      </c>
      <c r="AJ22" s="97"/>
    </row>
    <row r="23" spans="1:44" s="66" customFormat="1" ht="17" customHeight="1">
      <c r="A23" s="45"/>
      <c r="B23" s="14">
        <v>9999990</v>
      </c>
      <c r="C23" s="15"/>
      <c r="D23" s="16">
        <v>0</v>
      </c>
      <c r="E23" s="19" t="s">
        <v>8</v>
      </c>
      <c r="F23" s="20">
        <v>0</v>
      </c>
      <c r="G23" s="52">
        <v>0</v>
      </c>
      <c r="H23" s="19" t="s">
        <v>8</v>
      </c>
      <c r="I23" s="20">
        <v>0</v>
      </c>
      <c r="J23" s="46">
        <v>0</v>
      </c>
      <c r="K23" s="19" t="s">
        <v>8</v>
      </c>
      <c r="L23" s="20">
        <v>0</v>
      </c>
      <c r="M23" s="46">
        <v>-1</v>
      </c>
      <c r="N23" s="159"/>
      <c r="O23" s="160"/>
      <c r="P23" s="160"/>
      <c r="Q23" s="19" t="s">
        <v>7</v>
      </c>
      <c r="R23" s="20">
        <v>0</v>
      </c>
      <c r="S23" s="21">
        <v>0</v>
      </c>
      <c r="T23" s="47">
        <v>0</v>
      </c>
      <c r="U23" s="26">
        <v>1</v>
      </c>
      <c r="V23" s="25">
        <v>0</v>
      </c>
      <c r="W23" s="26">
        <v>1</v>
      </c>
      <c r="X23" s="25">
        <v>0</v>
      </c>
      <c r="Y23" s="26">
        <v>1</v>
      </c>
      <c r="Z23" s="23"/>
      <c r="AA23" s="24"/>
      <c r="AB23" s="25">
        <v>2</v>
      </c>
      <c r="AC23" s="26">
        <v>0</v>
      </c>
      <c r="AD23" s="27">
        <v>5</v>
      </c>
      <c r="AE23" s="127"/>
      <c r="AF23" s="45"/>
      <c r="AG23" s="26">
        <v>4</v>
      </c>
      <c r="AH23" s="97"/>
      <c r="AI23" s="97">
        <v>9999990</v>
      </c>
      <c r="AJ23" s="97"/>
    </row>
    <row r="24" spans="1:44" s="66" customFormat="1" ht="17" customHeight="1">
      <c r="A24" s="30" t="s">
        <v>5</v>
      </c>
      <c r="B24" s="31" t="s">
        <v>82</v>
      </c>
      <c r="C24" s="32"/>
      <c r="D24" s="33">
        <v>800</v>
      </c>
      <c r="E24" s="58">
        <v>-3</v>
      </c>
      <c r="F24" s="59">
        <v>-1</v>
      </c>
      <c r="G24" s="60">
        <v>-3</v>
      </c>
      <c r="H24" s="49">
        <v>-3</v>
      </c>
      <c r="I24" s="50">
        <v>-8</v>
      </c>
      <c r="J24" s="26">
        <v>-3</v>
      </c>
      <c r="K24" s="49">
        <v>-13</v>
      </c>
      <c r="L24" s="50">
        <v>-7</v>
      </c>
      <c r="M24" s="26">
        <v>-6</v>
      </c>
      <c r="N24" s="163"/>
      <c r="O24" s="164"/>
      <c r="P24" s="164"/>
      <c r="Q24" s="36">
        <v>4</v>
      </c>
      <c r="R24" s="37">
        <v>2</v>
      </c>
      <c r="S24" s="37">
        <v>6</v>
      </c>
      <c r="T24" s="51"/>
      <c r="U24" s="30"/>
      <c r="V24" s="41"/>
      <c r="W24" s="30"/>
      <c r="X24" s="41"/>
      <c r="Y24" s="30"/>
      <c r="Z24" s="39"/>
      <c r="AA24" s="40"/>
      <c r="AB24" s="41"/>
      <c r="AC24" s="30"/>
      <c r="AD24" s="42"/>
      <c r="AE24" s="51"/>
      <c r="AF24" s="30"/>
      <c r="AG24" s="165"/>
      <c r="AH24" s="97">
        <v>4</v>
      </c>
      <c r="AI24" s="97" t="s">
        <v>82</v>
      </c>
      <c r="AJ24" s="97"/>
    </row>
    <row r="25" spans="1:44" s="66" customFormat="1" ht="17" customHeight="1">
      <c r="A25" s="45"/>
      <c r="B25" s="14">
        <v>9999995</v>
      </c>
      <c r="C25" s="15"/>
      <c r="D25" s="16" t="s">
        <v>60</v>
      </c>
      <c r="E25" s="19" t="s">
        <v>8</v>
      </c>
      <c r="F25" s="20">
        <v>0</v>
      </c>
      <c r="G25" s="46">
        <v>0</v>
      </c>
      <c r="H25" s="19" t="s">
        <v>8</v>
      </c>
      <c r="I25" s="20">
        <v>0</v>
      </c>
      <c r="J25" s="52">
        <v>0</v>
      </c>
      <c r="K25" s="19" t="s">
        <v>8</v>
      </c>
      <c r="L25" s="20">
        <v>0</v>
      </c>
      <c r="M25" s="46">
        <v>0</v>
      </c>
      <c r="N25" s="19" t="s">
        <v>8</v>
      </c>
      <c r="O25" s="20">
        <v>0</v>
      </c>
      <c r="P25" s="46">
        <v>0</v>
      </c>
      <c r="Q25" s="159"/>
      <c r="R25" s="160"/>
      <c r="S25" s="160"/>
      <c r="T25" s="47">
        <v>0</v>
      </c>
      <c r="U25" s="26">
        <v>1</v>
      </c>
      <c r="V25" s="25">
        <v>0</v>
      </c>
      <c r="W25" s="26">
        <v>1</v>
      </c>
      <c r="X25" s="25">
        <v>0</v>
      </c>
      <c r="Y25" s="26">
        <v>1</v>
      </c>
      <c r="Z25" s="25">
        <v>0</v>
      </c>
      <c r="AA25" s="26">
        <v>1</v>
      </c>
      <c r="AB25" s="23"/>
      <c r="AC25" s="24"/>
      <c r="AD25" s="27">
        <v>4</v>
      </c>
      <c r="AE25" s="127"/>
      <c r="AF25" s="45"/>
      <c r="AG25" s="26">
        <v>5</v>
      </c>
      <c r="AH25" s="97"/>
      <c r="AI25" s="97">
        <v>9999995</v>
      </c>
      <c r="AJ25" s="97"/>
    </row>
    <row r="26" spans="1:44" s="66" customFormat="1" ht="17" customHeight="1">
      <c r="A26" s="30" t="s">
        <v>14</v>
      </c>
      <c r="B26" s="55" t="s">
        <v>85</v>
      </c>
      <c r="C26" s="56"/>
      <c r="D26" s="57">
        <v>250</v>
      </c>
      <c r="E26" s="61">
        <v>-2</v>
      </c>
      <c r="F26" s="59">
        <v>-6</v>
      </c>
      <c r="G26" s="62">
        <v>-6</v>
      </c>
      <c r="H26" s="58">
        <v>-1</v>
      </c>
      <c r="I26" s="59">
        <v>-3</v>
      </c>
      <c r="J26" s="60">
        <v>-2</v>
      </c>
      <c r="K26" s="61">
        <v>-5</v>
      </c>
      <c r="L26" s="59">
        <v>-4</v>
      </c>
      <c r="M26" s="62">
        <v>-6</v>
      </c>
      <c r="N26" s="61">
        <v>-4</v>
      </c>
      <c r="O26" s="59">
        <v>-2</v>
      </c>
      <c r="P26" s="62">
        <v>-6</v>
      </c>
      <c r="Q26" s="163"/>
      <c r="R26" s="164"/>
      <c r="S26" s="164"/>
      <c r="T26" s="51"/>
      <c r="U26" s="30"/>
      <c r="V26" s="41"/>
      <c r="W26" s="30"/>
      <c r="X26" s="41"/>
      <c r="Y26" s="30"/>
      <c r="Z26" s="41"/>
      <c r="AA26" s="30"/>
      <c r="AB26" s="39"/>
      <c r="AC26" s="40"/>
      <c r="AD26" s="42"/>
      <c r="AE26" s="51"/>
      <c r="AF26" s="30"/>
      <c r="AG26" s="165"/>
      <c r="AH26" s="97">
        <v>5</v>
      </c>
      <c r="AI26" s="97" t="s">
        <v>85</v>
      </c>
      <c r="AJ26" s="97"/>
    </row>
    <row r="27" spans="1:44">
      <c r="AL27" s="66"/>
      <c r="AR27" s="1"/>
    </row>
    <row r="28" spans="1:44">
      <c r="K28" s="66" t="s">
        <v>119</v>
      </c>
    </row>
    <row r="29" spans="1:44" s="66" customFormat="1">
      <c r="A29" s="1"/>
      <c r="B29" s="5" t="s">
        <v>1</v>
      </c>
      <c r="C29" s="5"/>
      <c r="D29" s="7">
        <v>3</v>
      </c>
      <c r="E29" s="65"/>
      <c r="F29" s="66" t="s">
        <v>2</v>
      </c>
      <c r="G29" s="65"/>
      <c r="H29" s="65"/>
      <c r="I29" s="66" t="s">
        <v>3</v>
      </c>
      <c r="J29" s="155"/>
      <c r="K29" s="65"/>
      <c r="L29" s="66" t="s">
        <v>4</v>
      </c>
      <c r="M29" s="155"/>
      <c r="N29" s="65"/>
      <c r="O29" s="66" t="s">
        <v>5</v>
      </c>
      <c r="P29" s="155" t="s">
        <v>10</v>
      </c>
      <c r="Q29" s="155"/>
      <c r="R29" s="99" t="s">
        <v>14</v>
      </c>
      <c r="S29" s="155" t="s">
        <v>10</v>
      </c>
      <c r="T29" s="8" t="s">
        <v>2</v>
      </c>
      <c r="U29" s="156"/>
      <c r="V29" s="8" t="s">
        <v>3</v>
      </c>
      <c r="W29" s="156"/>
      <c r="X29" s="8" t="s">
        <v>4</v>
      </c>
      <c r="Y29" s="156"/>
      <c r="Z29" s="8" t="s">
        <v>5</v>
      </c>
      <c r="AA29" s="156"/>
      <c r="AB29" s="8" t="s">
        <v>14</v>
      </c>
      <c r="AC29" s="156"/>
      <c r="AD29" s="64" t="s">
        <v>6</v>
      </c>
      <c r="AE29" s="157" t="s">
        <v>7</v>
      </c>
      <c r="AF29" s="158" t="s">
        <v>8</v>
      </c>
      <c r="AG29" s="64" t="s">
        <v>15</v>
      </c>
      <c r="AH29" s="99"/>
      <c r="AI29" s="99"/>
      <c r="AJ29" s="99"/>
      <c r="AK29" s="1"/>
      <c r="AL29" s="1"/>
    </row>
    <row r="30" spans="1:44" s="66" customFormat="1" ht="17" customHeight="1">
      <c r="A30" s="1"/>
      <c r="B30" s="14">
        <v>88793</v>
      </c>
      <c r="C30" s="15"/>
      <c r="D30" s="16" t="s">
        <v>48</v>
      </c>
      <c r="E30" s="159"/>
      <c r="F30" s="160"/>
      <c r="G30" s="160"/>
      <c r="H30" s="19" t="s">
        <v>8</v>
      </c>
      <c r="I30" s="20">
        <v>12</v>
      </c>
      <c r="J30" s="21">
        <v>-3</v>
      </c>
      <c r="K30" s="19" t="s">
        <v>7</v>
      </c>
      <c r="L30" s="20"/>
      <c r="M30" s="21"/>
      <c r="N30" s="19" t="s">
        <v>7</v>
      </c>
      <c r="O30" s="20">
        <v>0</v>
      </c>
      <c r="P30" s="21">
        <v>0</v>
      </c>
      <c r="Q30" s="19" t="s">
        <v>7</v>
      </c>
      <c r="R30" s="20">
        <v>0</v>
      </c>
      <c r="S30" s="21">
        <v>0</v>
      </c>
      <c r="T30" s="23"/>
      <c r="U30" s="24"/>
      <c r="V30" s="25">
        <v>0</v>
      </c>
      <c r="W30" s="26">
        <v>1</v>
      </c>
      <c r="X30" s="25">
        <v>2</v>
      </c>
      <c r="Y30" s="26">
        <v>0</v>
      </c>
      <c r="Z30" s="25">
        <v>2</v>
      </c>
      <c r="AA30" s="26">
        <v>0</v>
      </c>
      <c r="AB30" s="25">
        <v>2</v>
      </c>
      <c r="AC30" s="26">
        <v>0</v>
      </c>
      <c r="AD30" s="27">
        <v>7</v>
      </c>
      <c r="AE30" s="47"/>
      <c r="AF30" s="45"/>
      <c r="AG30" s="161">
        <v>2</v>
      </c>
      <c r="AH30" s="97"/>
      <c r="AI30" s="97">
        <v>88793</v>
      </c>
      <c r="AJ30" s="97"/>
      <c r="AK30" s="66" t="s">
        <v>48</v>
      </c>
    </row>
    <row r="31" spans="1:44" s="66" customFormat="1" ht="17" customHeight="1">
      <c r="A31" s="30" t="s">
        <v>2</v>
      </c>
      <c r="B31" s="31" t="s">
        <v>74</v>
      </c>
      <c r="C31" s="32"/>
      <c r="D31" s="33">
        <v>1792</v>
      </c>
      <c r="E31" s="163"/>
      <c r="F31" s="164"/>
      <c r="G31" s="164"/>
      <c r="H31" s="36">
        <v>-5</v>
      </c>
      <c r="I31" s="37">
        <v>12</v>
      </c>
      <c r="J31" s="37">
        <v>-10</v>
      </c>
      <c r="K31" s="36">
        <v>6</v>
      </c>
      <c r="L31" s="37">
        <v>5</v>
      </c>
      <c r="M31" s="37">
        <v>5</v>
      </c>
      <c r="N31" s="36">
        <v>3</v>
      </c>
      <c r="O31" s="37">
        <v>8</v>
      </c>
      <c r="P31" s="37">
        <v>5</v>
      </c>
      <c r="Q31" s="36">
        <v>6</v>
      </c>
      <c r="R31" s="37">
        <v>1</v>
      </c>
      <c r="S31" s="37">
        <v>4</v>
      </c>
      <c r="T31" s="39"/>
      <c r="U31" s="40"/>
      <c r="V31" s="41"/>
      <c r="W31" s="30"/>
      <c r="X31" s="41"/>
      <c r="Y31" s="30"/>
      <c r="Z31" s="41"/>
      <c r="AA31" s="30"/>
      <c r="AB31" s="41"/>
      <c r="AC31" s="30"/>
      <c r="AD31" s="42"/>
      <c r="AE31" s="51"/>
      <c r="AF31" s="30"/>
      <c r="AG31" s="62"/>
      <c r="AH31" s="97"/>
      <c r="AI31" s="97" t="s">
        <v>74</v>
      </c>
      <c r="AJ31" s="97"/>
      <c r="AK31" s="66">
        <v>1792</v>
      </c>
    </row>
    <row r="32" spans="1:44" s="66" customFormat="1" ht="17" customHeight="1">
      <c r="A32" s="45"/>
      <c r="B32" s="14">
        <v>90294</v>
      </c>
      <c r="C32" s="15"/>
      <c r="D32" s="16" t="s">
        <v>50</v>
      </c>
      <c r="E32" s="19" t="s">
        <v>7</v>
      </c>
      <c r="F32" s="20">
        <v>-12</v>
      </c>
      <c r="G32" s="46">
        <v>3</v>
      </c>
      <c r="H32" s="159"/>
      <c r="I32" s="160"/>
      <c r="J32" s="160"/>
      <c r="K32" s="19" t="s">
        <v>7</v>
      </c>
      <c r="L32" s="20">
        <v>0</v>
      </c>
      <c r="M32" s="21"/>
      <c r="N32" s="19" t="s">
        <v>7</v>
      </c>
      <c r="O32" s="20">
        <v>0</v>
      </c>
      <c r="P32" s="21">
        <v>8</v>
      </c>
      <c r="Q32" s="19" t="s">
        <v>7</v>
      </c>
      <c r="R32" s="20">
        <v>0</v>
      </c>
      <c r="S32" s="21">
        <v>0</v>
      </c>
      <c r="T32" s="47">
        <v>2</v>
      </c>
      <c r="U32" s="26">
        <v>0</v>
      </c>
      <c r="V32" s="23"/>
      <c r="W32" s="24"/>
      <c r="X32" s="25">
        <v>2</v>
      </c>
      <c r="Y32" s="26">
        <v>0</v>
      </c>
      <c r="Z32" s="25">
        <v>2</v>
      </c>
      <c r="AA32" s="26">
        <v>0</v>
      </c>
      <c r="AB32" s="25">
        <v>2</v>
      </c>
      <c r="AC32" s="26">
        <v>0</v>
      </c>
      <c r="AD32" s="27">
        <v>8</v>
      </c>
      <c r="AE32" s="127"/>
      <c r="AF32" s="45"/>
      <c r="AG32" s="26">
        <v>1</v>
      </c>
      <c r="AH32" s="97"/>
      <c r="AI32" s="97">
        <v>90294</v>
      </c>
      <c r="AJ32" s="97"/>
      <c r="AK32" s="66" t="s">
        <v>50</v>
      </c>
    </row>
    <row r="33" spans="1:38" s="66" customFormat="1" ht="17" customHeight="1">
      <c r="A33" s="30" t="s">
        <v>3</v>
      </c>
      <c r="B33" s="31" t="s">
        <v>75</v>
      </c>
      <c r="C33" s="32"/>
      <c r="D33" s="33">
        <v>1666</v>
      </c>
      <c r="E33" s="49">
        <v>5</v>
      </c>
      <c r="F33" s="50">
        <v>-12</v>
      </c>
      <c r="G33" s="26">
        <v>10</v>
      </c>
      <c r="H33" s="163"/>
      <c r="I33" s="164"/>
      <c r="J33" s="164"/>
      <c r="K33" s="36">
        <v>9</v>
      </c>
      <c r="L33" s="37">
        <v>7</v>
      </c>
      <c r="M33" s="37">
        <v>8</v>
      </c>
      <c r="N33" s="36">
        <v>7</v>
      </c>
      <c r="O33" s="37">
        <v>-3</v>
      </c>
      <c r="P33" s="37">
        <v>9</v>
      </c>
      <c r="Q33" s="36">
        <v>4</v>
      </c>
      <c r="R33" s="37">
        <v>1</v>
      </c>
      <c r="S33" s="37">
        <v>4</v>
      </c>
      <c r="T33" s="51"/>
      <c r="U33" s="30"/>
      <c r="V33" s="39"/>
      <c r="W33" s="40"/>
      <c r="X33" s="41"/>
      <c r="Y33" s="30"/>
      <c r="Z33" s="41"/>
      <c r="AA33" s="30"/>
      <c r="AB33" s="41"/>
      <c r="AC33" s="30"/>
      <c r="AD33" s="42"/>
      <c r="AE33" s="51"/>
      <c r="AF33" s="30"/>
      <c r="AG33" s="165"/>
      <c r="AH33" s="97"/>
      <c r="AI33" s="97" t="s">
        <v>75</v>
      </c>
      <c r="AJ33" s="97"/>
      <c r="AK33" s="66">
        <v>1666</v>
      </c>
    </row>
    <row r="34" spans="1:38" s="66" customFormat="1" ht="17" customHeight="1">
      <c r="A34" s="45"/>
      <c r="B34" s="14">
        <v>88794</v>
      </c>
      <c r="C34" s="15"/>
      <c r="D34" s="16" t="s">
        <v>48</v>
      </c>
      <c r="E34" s="19" t="s">
        <v>8</v>
      </c>
      <c r="F34" s="20">
        <v>0</v>
      </c>
      <c r="G34" s="46">
        <v>0</v>
      </c>
      <c r="H34" s="19" t="s">
        <v>8</v>
      </c>
      <c r="I34" s="20">
        <v>0</v>
      </c>
      <c r="J34" s="46">
        <v>0</v>
      </c>
      <c r="K34" s="159"/>
      <c r="L34" s="160"/>
      <c r="M34" s="160"/>
      <c r="N34" s="19" t="s">
        <v>7</v>
      </c>
      <c r="O34" s="20">
        <v>0</v>
      </c>
      <c r="P34" s="21">
        <v>0</v>
      </c>
      <c r="Q34" s="19" t="s">
        <v>7</v>
      </c>
      <c r="R34" s="20">
        <v>0</v>
      </c>
      <c r="S34" s="21"/>
      <c r="T34" s="47">
        <v>0</v>
      </c>
      <c r="U34" s="26">
        <v>1</v>
      </c>
      <c r="V34" s="25">
        <v>0</v>
      </c>
      <c r="W34" s="26">
        <v>1</v>
      </c>
      <c r="X34" s="23"/>
      <c r="Y34" s="24"/>
      <c r="Z34" s="25">
        <v>2</v>
      </c>
      <c r="AA34" s="26">
        <v>0</v>
      </c>
      <c r="AB34" s="25">
        <v>2</v>
      </c>
      <c r="AC34" s="26">
        <v>0</v>
      </c>
      <c r="AD34" s="27">
        <v>6</v>
      </c>
      <c r="AE34" s="49"/>
      <c r="AF34" s="26"/>
      <c r="AG34" s="26">
        <v>3</v>
      </c>
      <c r="AH34" s="97"/>
      <c r="AI34" s="97">
        <v>88794</v>
      </c>
      <c r="AJ34" s="97"/>
      <c r="AK34" s="66" t="s">
        <v>48</v>
      </c>
    </row>
    <row r="35" spans="1:38" s="66" customFormat="1" ht="17" customHeight="1">
      <c r="A35" s="30" t="s">
        <v>4</v>
      </c>
      <c r="B35" s="31" t="s">
        <v>79</v>
      </c>
      <c r="C35" s="32"/>
      <c r="D35" s="33">
        <v>1224</v>
      </c>
      <c r="E35" s="49">
        <v>-6</v>
      </c>
      <c r="F35" s="50">
        <v>-5</v>
      </c>
      <c r="G35" s="26">
        <v>-5</v>
      </c>
      <c r="H35" s="49">
        <v>-9</v>
      </c>
      <c r="I35" s="50">
        <v>-7</v>
      </c>
      <c r="J35" s="26">
        <v>-8</v>
      </c>
      <c r="K35" s="163"/>
      <c r="L35" s="164"/>
      <c r="M35" s="164"/>
      <c r="N35" s="36">
        <v>8</v>
      </c>
      <c r="O35" s="37">
        <v>8</v>
      </c>
      <c r="P35" s="37">
        <v>12</v>
      </c>
      <c r="Q35" s="36">
        <v>3</v>
      </c>
      <c r="R35" s="37">
        <v>5</v>
      </c>
      <c r="S35" s="37">
        <v>8</v>
      </c>
      <c r="T35" s="51"/>
      <c r="U35" s="30"/>
      <c r="V35" s="41"/>
      <c r="W35" s="30"/>
      <c r="X35" s="39"/>
      <c r="Y35" s="40"/>
      <c r="Z35" s="41"/>
      <c r="AA35" s="30"/>
      <c r="AB35" s="41"/>
      <c r="AC35" s="30"/>
      <c r="AD35" s="42"/>
      <c r="AE35" s="166"/>
      <c r="AF35" s="167"/>
      <c r="AG35" s="165"/>
      <c r="AH35" s="97"/>
      <c r="AI35" s="97" t="s">
        <v>79</v>
      </c>
      <c r="AJ35" s="97"/>
      <c r="AK35" s="66">
        <v>1224</v>
      </c>
    </row>
    <row r="36" spans="1:38" s="66" customFormat="1" ht="17" customHeight="1">
      <c r="A36" s="45"/>
      <c r="B36" s="14">
        <v>9999996</v>
      </c>
      <c r="C36" s="15"/>
      <c r="D36" s="16" t="s">
        <v>31</v>
      </c>
      <c r="E36" s="19" t="s">
        <v>8</v>
      </c>
      <c r="F36" s="20">
        <v>0</v>
      </c>
      <c r="G36" s="52">
        <v>0</v>
      </c>
      <c r="H36" s="19" t="s">
        <v>8</v>
      </c>
      <c r="I36" s="20">
        <v>0</v>
      </c>
      <c r="J36" s="46">
        <v>-8</v>
      </c>
      <c r="K36" s="19" t="s">
        <v>8</v>
      </c>
      <c r="L36" s="20">
        <v>0</v>
      </c>
      <c r="M36" s="46">
        <v>0</v>
      </c>
      <c r="N36" s="159"/>
      <c r="O36" s="160"/>
      <c r="P36" s="160"/>
      <c r="Q36" s="19" t="s">
        <v>7</v>
      </c>
      <c r="R36" s="20">
        <v>0</v>
      </c>
      <c r="S36" s="21">
        <v>6</v>
      </c>
      <c r="T36" s="47">
        <v>0</v>
      </c>
      <c r="U36" s="26">
        <v>1</v>
      </c>
      <c r="V36" s="25">
        <v>0</v>
      </c>
      <c r="W36" s="26">
        <v>1</v>
      </c>
      <c r="X36" s="25">
        <v>0</v>
      </c>
      <c r="Y36" s="26">
        <v>1</v>
      </c>
      <c r="Z36" s="23"/>
      <c r="AA36" s="24"/>
      <c r="AB36" s="25">
        <v>2</v>
      </c>
      <c r="AC36" s="26">
        <v>0</v>
      </c>
      <c r="AD36" s="27">
        <v>5</v>
      </c>
      <c r="AE36" s="49"/>
      <c r="AF36" s="26"/>
      <c r="AG36" s="26"/>
      <c r="AH36" s="97"/>
      <c r="AI36" s="97">
        <v>9999996</v>
      </c>
      <c r="AJ36" s="97"/>
      <c r="AK36" s="66" t="s">
        <v>31</v>
      </c>
    </row>
    <row r="37" spans="1:38" s="66" customFormat="1" ht="17" customHeight="1">
      <c r="A37" s="30" t="s">
        <v>5</v>
      </c>
      <c r="B37" s="31" t="s">
        <v>81</v>
      </c>
      <c r="C37" s="32"/>
      <c r="D37" s="33">
        <v>800</v>
      </c>
      <c r="E37" s="58">
        <v>-3</v>
      </c>
      <c r="F37" s="59">
        <v>-8</v>
      </c>
      <c r="G37" s="60">
        <v>-5</v>
      </c>
      <c r="H37" s="49">
        <v>-7</v>
      </c>
      <c r="I37" s="50">
        <v>3</v>
      </c>
      <c r="J37" s="26">
        <v>-9</v>
      </c>
      <c r="K37" s="49">
        <v>-8</v>
      </c>
      <c r="L37" s="50">
        <v>-8</v>
      </c>
      <c r="M37" s="26">
        <v>-12</v>
      </c>
      <c r="N37" s="163"/>
      <c r="O37" s="164"/>
      <c r="P37" s="164"/>
      <c r="Q37" s="36">
        <v>-5</v>
      </c>
      <c r="R37" s="37">
        <v>13</v>
      </c>
      <c r="S37" s="37">
        <v>7</v>
      </c>
      <c r="T37" s="51"/>
      <c r="U37" s="30"/>
      <c r="V37" s="41"/>
      <c r="W37" s="30"/>
      <c r="X37" s="41"/>
      <c r="Y37" s="30"/>
      <c r="Z37" s="39"/>
      <c r="AA37" s="40"/>
      <c r="AB37" s="41"/>
      <c r="AC37" s="30"/>
      <c r="AD37" s="42"/>
      <c r="AE37" s="166"/>
      <c r="AF37" s="167"/>
      <c r="AG37" s="165"/>
      <c r="AH37" s="97"/>
      <c r="AI37" s="97" t="s">
        <v>81</v>
      </c>
      <c r="AJ37" s="97"/>
      <c r="AK37" s="66">
        <v>800</v>
      </c>
    </row>
    <row r="38" spans="1:38" s="66" customFormat="1" ht="17" customHeight="1">
      <c r="A38" s="45"/>
      <c r="B38" s="14">
        <v>9999993</v>
      </c>
      <c r="C38" s="15"/>
      <c r="D38" s="16" t="s">
        <v>60</v>
      </c>
      <c r="E38" s="19" t="s">
        <v>8</v>
      </c>
      <c r="F38" s="20">
        <v>0</v>
      </c>
      <c r="G38" s="46">
        <v>0</v>
      </c>
      <c r="H38" s="19" t="s">
        <v>8</v>
      </c>
      <c r="I38" s="20">
        <v>0</v>
      </c>
      <c r="J38" s="52">
        <v>0</v>
      </c>
      <c r="K38" s="19" t="s">
        <v>8</v>
      </c>
      <c r="L38" s="20">
        <v>0</v>
      </c>
      <c r="M38" s="46">
        <v>0</v>
      </c>
      <c r="N38" s="19" t="s">
        <v>8</v>
      </c>
      <c r="O38" s="20">
        <v>0</v>
      </c>
      <c r="P38" s="46">
        <v>-6</v>
      </c>
      <c r="Q38" s="159"/>
      <c r="R38" s="160"/>
      <c r="S38" s="160"/>
      <c r="T38" s="47">
        <v>0</v>
      </c>
      <c r="U38" s="26">
        <v>1</v>
      </c>
      <c r="V38" s="25">
        <v>0</v>
      </c>
      <c r="W38" s="26">
        <v>1</v>
      </c>
      <c r="X38" s="25">
        <v>0</v>
      </c>
      <c r="Y38" s="26">
        <v>1</v>
      </c>
      <c r="Z38" s="25">
        <v>0</v>
      </c>
      <c r="AA38" s="26">
        <v>1</v>
      </c>
      <c r="AB38" s="23"/>
      <c r="AC38" s="24"/>
      <c r="AD38" s="27">
        <v>4</v>
      </c>
      <c r="AE38" s="49"/>
      <c r="AF38" s="26"/>
      <c r="AG38" s="26"/>
      <c r="AH38" s="97"/>
      <c r="AI38" s="97">
        <v>9999993</v>
      </c>
      <c r="AJ38" s="97"/>
      <c r="AK38" s="66" t="s">
        <v>60</v>
      </c>
    </row>
    <row r="39" spans="1:38" s="66" customFormat="1" ht="17" customHeight="1">
      <c r="A39" s="30" t="s">
        <v>14</v>
      </c>
      <c r="B39" s="55" t="s">
        <v>84</v>
      </c>
      <c r="C39" s="56"/>
      <c r="D39" s="57">
        <v>462</v>
      </c>
      <c r="E39" s="61">
        <v>-6</v>
      </c>
      <c r="F39" s="59">
        <v>-1</v>
      </c>
      <c r="G39" s="62">
        <v>-4</v>
      </c>
      <c r="H39" s="58">
        <v>-4</v>
      </c>
      <c r="I39" s="59">
        <v>-1</v>
      </c>
      <c r="J39" s="60">
        <v>-4</v>
      </c>
      <c r="K39" s="61">
        <v>-3</v>
      </c>
      <c r="L39" s="59">
        <v>-5</v>
      </c>
      <c r="M39" s="62">
        <v>-8</v>
      </c>
      <c r="N39" s="61">
        <v>5</v>
      </c>
      <c r="O39" s="59">
        <v>-13</v>
      </c>
      <c r="P39" s="62">
        <v>-7</v>
      </c>
      <c r="Q39" s="163"/>
      <c r="R39" s="164"/>
      <c r="S39" s="164"/>
      <c r="T39" s="51"/>
      <c r="U39" s="30"/>
      <c r="V39" s="41"/>
      <c r="W39" s="30"/>
      <c r="X39" s="41"/>
      <c r="Y39" s="30"/>
      <c r="Z39" s="41"/>
      <c r="AA39" s="30"/>
      <c r="AB39" s="39"/>
      <c r="AC39" s="40"/>
      <c r="AD39" s="42"/>
      <c r="AE39" s="166"/>
      <c r="AF39" s="167"/>
      <c r="AG39" s="165"/>
      <c r="AH39" s="97"/>
      <c r="AI39" s="97" t="s">
        <v>84</v>
      </c>
      <c r="AJ39" s="97"/>
      <c r="AK39" s="66">
        <v>462</v>
      </c>
    </row>
    <row r="41" spans="1:38" s="66" customFormat="1">
      <c r="A41" s="1"/>
      <c r="B41" s="154"/>
      <c r="C41" s="154"/>
      <c r="D41" s="7"/>
      <c r="AH41" s="1"/>
      <c r="AI41" s="1"/>
      <c r="AJ41" s="1"/>
      <c r="AK41" s="1"/>
      <c r="AL41" s="1"/>
    </row>
    <row r="42" spans="1:38" s="66" customFormat="1">
      <c r="A42" s="1"/>
      <c r="B42" s="5" t="s">
        <v>86</v>
      </c>
      <c r="C42" s="5"/>
      <c r="D42" s="7"/>
      <c r="E42" s="65"/>
      <c r="F42" s="66" t="s">
        <v>2</v>
      </c>
      <c r="G42" s="65"/>
      <c r="H42" s="65"/>
      <c r="I42" s="66" t="s">
        <v>3</v>
      </c>
      <c r="J42" s="155"/>
      <c r="K42" s="65"/>
      <c r="L42" s="66" t="s">
        <v>4</v>
      </c>
      <c r="M42" s="155"/>
      <c r="N42" s="65"/>
      <c r="O42" s="66" t="s">
        <v>5</v>
      </c>
      <c r="P42" s="155" t="s">
        <v>10</v>
      </c>
      <c r="Q42" s="155"/>
      <c r="R42" s="99" t="s">
        <v>14</v>
      </c>
      <c r="S42" s="155" t="s">
        <v>10</v>
      </c>
      <c r="T42" s="8" t="s">
        <v>2</v>
      </c>
      <c r="U42" s="156"/>
      <c r="V42" s="8" t="s">
        <v>3</v>
      </c>
      <c r="W42" s="156"/>
      <c r="X42" s="8" t="s">
        <v>4</v>
      </c>
      <c r="Y42" s="156"/>
      <c r="Z42" s="8" t="s">
        <v>5</v>
      </c>
      <c r="AA42" s="156"/>
      <c r="AB42" s="8" t="s">
        <v>14</v>
      </c>
      <c r="AC42" s="156"/>
      <c r="AD42" s="64" t="s">
        <v>6</v>
      </c>
      <c r="AE42" s="157" t="s">
        <v>7</v>
      </c>
      <c r="AF42" s="158" t="s">
        <v>8</v>
      </c>
      <c r="AG42" s="64" t="s">
        <v>15</v>
      </c>
      <c r="AH42" s="99"/>
      <c r="AI42" s="99"/>
      <c r="AJ42" s="99"/>
      <c r="AK42" s="1"/>
      <c r="AL42" s="1"/>
    </row>
    <row r="43" spans="1:38" s="66" customFormat="1" ht="17" customHeight="1">
      <c r="A43" s="1"/>
      <c r="B43" s="14">
        <v>84928</v>
      </c>
      <c r="C43" s="15"/>
      <c r="D43" s="16" t="s">
        <v>48</v>
      </c>
      <c r="E43" s="159"/>
      <c r="F43" s="160"/>
      <c r="G43" s="160"/>
      <c r="H43" s="19" t="s">
        <v>7</v>
      </c>
      <c r="I43" s="20">
        <v>0</v>
      </c>
      <c r="J43" s="21">
        <v>0</v>
      </c>
      <c r="K43" s="19" t="s">
        <v>7</v>
      </c>
      <c r="L43" s="20">
        <v>0</v>
      </c>
      <c r="M43" s="21">
        <v>0</v>
      </c>
      <c r="N43" s="19"/>
      <c r="O43" s="20"/>
      <c r="P43" s="21"/>
      <c r="Q43" s="19"/>
      <c r="R43" s="20"/>
      <c r="S43" s="21"/>
      <c r="T43" s="23">
        <v>0</v>
      </c>
      <c r="U43" s="24">
        <v>2</v>
      </c>
      <c r="V43" s="25">
        <v>0</v>
      </c>
      <c r="W43" s="26">
        <v>0</v>
      </c>
      <c r="X43" s="25">
        <v>0</v>
      </c>
      <c r="Y43" s="26">
        <v>4</v>
      </c>
      <c r="Z43" s="25"/>
      <c r="AA43" s="26"/>
      <c r="AB43" s="25">
        <v>1</v>
      </c>
      <c r="AC43" s="26"/>
      <c r="AD43" s="27">
        <v>4</v>
      </c>
      <c r="AE43" s="47"/>
      <c r="AF43" s="45"/>
      <c r="AG43" s="161">
        <v>1</v>
      </c>
      <c r="AH43" s="97"/>
      <c r="AI43" s="97">
        <f t="shared" ref="AI43:AI52" si="2">B43</f>
        <v>84928</v>
      </c>
      <c r="AJ43" s="97"/>
      <c r="AK43" s="97" t="str">
        <f t="shared" ref="AK43:AK52" si="3">D43</f>
        <v>AITTA</v>
      </c>
      <c r="AL43" s="97"/>
    </row>
    <row r="44" spans="1:38" s="66" customFormat="1" ht="17" customHeight="1">
      <c r="A44" s="30" t="s">
        <v>2</v>
      </c>
      <c r="B44" s="31" t="s">
        <v>72</v>
      </c>
      <c r="C44" s="32"/>
      <c r="D44" s="33">
        <v>2065</v>
      </c>
      <c r="E44" s="163"/>
      <c r="F44" s="164"/>
      <c r="G44" s="164"/>
      <c r="H44" s="36">
        <v>7</v>
      </c>
      <c r="I44" s="37">
        <v>4</v>
      </c>
      <c r="J44" s="37">
        <v>6</v>
      </c>
      <c r="K44" s="36">
        <v>7</v>
      </c>
      <c r="L44" s="37">
        <v>4</v>
      </c>
      <c r="M44" s="37">
        <v>11</v>
      </c>
      <c r="N44" s="36"/>
      <c r="O44" s="37"/>
      <c r="P44" s="37"/>
      <c r="Q44" s="36"/>
      <c r="R44" s="37"/>
      <c r="S44" s="37"/>
      <c r="T44" s="39"/>
      <c r="U44" s="40"/>
      <c r="V44" s="41"/>
      <c r="W44" s="30"/>
      <c r="X44" s="41"/>
      <c r="Y44" s="30"/>
      <c r="Z44" s="41" t="s">
        <v>10</v>
      </c>
      <c r="AA44" s="30" t="s">
        <v>10</v>
      </c>
      <c r="AB44" s="41"/>
      <c r="AC44" s="30"/>
      <c r="AD44" s="42"/>
      <c r="AE44" s="51"/>
      <c r="AF44" s="30"/>
      <c r="AG44" s="62"/>
      <c r="AH44" s="97"/>
      <c r="AI44" s="97" t="str">
        <f t="shared" si="2"/>
        <v xml:space="preserve">Lin, Emilie </v>
      </c>
      <c r="AJ44" s="97"/>
      <c r="AK44" s="97">
        <f t="shared" si="3"/>
        <v>2065</v>
      </c>
      <c r="AL44" s="97"/>
    </row>
    <row r="45" spans="1:38" s="66" customFormat="1" ht="17" customHeight="1">
      <c r="A45" s="45"/>
      <c r="B45" s="14">
        <v>91199</v>
      </c>
      <c r="C45" s="15"/>
      <c r="D45" s="16" t="s">
        <v>21</v>
      </c>
      <c r="E45" s="19" t="s">
        <v>8</v>
      </c>
      <c r="F45" s="20">
        <v>0</v>
      </c>
      <c r="G45" s="46">
        <v>0</v>
      </c>
      <c r="H45" s="159"/>
      <c r="I45" s="160"/>
      <c r="J45" s="160"/>
      <c r="K45" s="19" t="s">
        <v>7</v>
      </c>
      <c r="L45" s="20">
        <v>10</v>
      </c>
      <c r="M45" s="21">
        <v>5</v>
      </c>
      <c r="N45" s="19"/>
      <c r="O45" s="20"/>
      <c r="P45" s="21"/>
      <c r="Q45" s="19"/>
      <c r="R45" s="20"/>
      <c r="S45" s="21"/>
      <c r="T45" s="47"/>
      <c r="U45" s="26">
        <v>2</v>
      </c>
      <c r="V45" s="23">
        <v>0</v>
      </c>
      <c r="W45" s="24">
        <v>0</v>
      </c>
      <c r="X45" s="25">
        <v>0</v>
      </c>
      <c r="Y45" s="26">
        <v>3</v>
      </c>
      <c r="Z45" s="25"/>
      <c r="AA45" s="26"/>
      <c r="AB45" s="25">
        <v>2</v>
      </c>
      <c r="AC45" s="26"/>
      <c r="AD45" s="27">
        <v>3</v>
      </c>
      <c r="AE45" s="127"/>
      <c r="AF45" s="45"/>
      <c r="AG45" s="26">
        <v>2</v>
      </c>
      <c r="AH45" s="97"/>
      <c r="AI45" s="97">
        <f t="shared" si="2"/>
        <v>91199</v>
      </c>
      <c r="AJ45" s="97"/>
      <c r="AK45" s="97" t="str">
        <f t="shared" si="3"/>
        <v>AGTTA</v>
      </c>
      <c r="AL45" s="97"/>
    </row>
    <row r="46" spans="1:38" s="66" customFormat="1" ht="17" customHeight="1">
      <c r="A46" s="30" t="s">
        <v>3</v>
      </c>
      <c r="B46" s="31" t="s">
        <v>73</v>
      </c>
      <c r="C46" s="32"/>
      <c r="D46" s="33">
        <v>1899</v>
      </c>
      <c r="E46" s="49">
        <v>-7</v>
      </c>
      <c r="F46" s="50">
        <v>-4</v>
      </c>
      <c r="G46" s="26">
        <v>-6</v>
      </c>
      <c r="H46" s="163"/>
      <c r="I46" s="164"/>
      <c r="J46" s="164"/>
      <c r="K46" s="36">
        <v>-11</v>
      </c>
      <c r="L46" s="37">
        <v>-11</v>
      </c>
      <c r="M46" s="37">
        <v>5</v>
      </c>
      <c r="N46" s="36"/>
      <c r="O46" s="37"/>
      <c r="P46" s="37"/>
      <c r="Q46" s="36"/>
      <c r="R46" s="37"/>
      <c r="S46" s="37"/>
      <c r="T46" s="51"/>
      <c r="U46" s="30"/>
      <c r="V46" s="39"/>
      <c r="W46" s="40"/>
      <c r="X46" s="41"/>
      <c r="Y46" s="30"/>
      <c r="Z46" s="41" t="s">
        <v>10</v>
      </c>
      <c r="AA46" s="30" t="s">
        <v>10</v>
      </c>
      <c r="AB46" s="41"/>
      <c r="AC46" s="30"/>
      <c r="AD46" s="42"/>
      <c r="AE46" s="51"/>
      <c r="AF46" s="30"/>
      <c r="AG46" s="165"/>
      <c r="AH46" s="97"/>
      <c r="AI46" s="97" t="str">
        <f t="shared" si="2"/>
        <v xml:space="preserve">Zhang, Teddy </v>
      </c>
      <c r="AJ46" s="97"/>
      <c r="AK46" s="97">
        <f t="shared" si="3"/>
        <v>1899</v>
      </c>
      <c r="AL46" s="97"/>
    </row>
    <row r="47" spans="1:38" s="66" customFormat="1" ht="17" customHeight="1">
      <c r="A47" s="45"/>
      <c r="B47" s="14">
        <v>90294</v>
      </c>
      <c r="C47" s="15"/>
      <c r="D47" s="16" t="s">
        <v>50</v>
      </c>
      <c r="E47" s="19" t="s">
        <v>8</v>
      </c>
      <c r="F47" s="20">
        <v>0</v>
      </c>
      <c r="G47" s="46">
        <v>0</v>
      </c>
      <c r="H47" s="19" t="s">
        <v>8</v>
      </c>
      <c r="I47" s="20">
        <v>-10</v>
      </c>
      <c r="J47" s="46">
        <v>-5</v>
      </c>
      <c r="K47" s="159"/>
      <c r="L47" s="160"/>
      <c r="M47" s="160"/>
      <c r="N47" s="19"/>
      <c r="O47" s="20"/>
      <c r="P47" s="21"/>
      <c r="Q47" s="19"/>
      <c r="R47" s="20"/>
      <c r="S47" s="21"/>
      <c r="T47" s="47">
        <v>1</v>
      </c>
      <c r="U47" s="26"/>
      <c r="V47" s="25"/>
      <c r="W47" s="26">
        <v>0</v>
      </c>
      <c r="X47" s="23">
        <v>0</v>
      </c>
      <c r="Y47" s="24">
        <v>2</v>
      </c>
      <c r="Z47" s="25"/>
      <c r="AA47" s="26"/>
      <c r="AB47" s="25">
        <v>3</v>
      </c>
      <c r="AC47" s="26"/>
      <c r="AD47" s="27">
        <v>2</v>
      </c>
      <c r="AE47" s="127"/>
      <c r="AF47" s="45"/>
      <c r="AG47" s="26">
        <v>3</v>
      </c>
      <c r="AH47" s="97"/>
      <c r="AI47" s="97">
        <f t="shared" si="2"/>
        <v>90294</v>
      </c>
      <c r="AJ47" s="97"/>
      <c r="AK47" s="97" t="str">
        <f t="shared" si="3"/>
        <v>E.C. Sports</v>
      </c>
      <c r="AL47" s="97"/>
    </row>
    <row r="48" spans="1:38" s="66" customFormat="1" ht="17" customHeight="1">
      <c r="A48" s="30" t="s">
        <v>4</v>
      </c>
      <c r="B48" s="31" t="s">
        <v>75</v>
      </c>
      <c r="C48" s="32"/>
      <c r="D48" s="33">
        <v>1666</v>
      </c>
      <c r="E48" s="49">
        <v>-7</v>
      </c>
      <c r="F48" s="50">
        <v>-4</v>
      </c>
      <c r="G48" s="26">
        <v>-11</v>
      </c>
      <c r="H48" s="49">
        <v>11</v>
      </c>
      <c r="I48" s="50">
        <v>11</v>
      </c>
      <c r="J48" s="26">
        <v>-5</v>
      </c>
      <c r="K48" s="163"/>
      <c r="L48" s="164"/>
      <c r="M48" s="164"/>
      <c r="N48" s="36"/>
      <c r="O48" s="37"/>
      <c r="P48" s="37"/>
      <c r="Q48" s="36"/>
      <c r="R48" s="37"/>
      <c r="S48" s="37"/>
      <c r="T48" s="51"/>
      <c r="U48" s="30"/>
      <c r="V48" s="41"/>
      <c r="W48" s="30"/>
      <c r="X48" s="39"/>
      <c r="Y48" s="40"/>
      <c r="Z48" s="41" t="s">
        <v>10</v>
      </c>
      <c r="AA48" s="30" t="s">
        <v>10</v>
      </c>
      <c r="AB48" s="41"/>
      <c r="AC48" s="30"/>
      <c r="AD48" s="42"/>
      <c r="AE48" s="51"/>
      <c r="AF48" s="30"/>
      <c r="AG48" s="165"/>
      <c r="AH48" s="97"/>
      <c r="AI48" s="97" t="str">
        <f t="shared" si="2"/>
        <v xml:space="preserve">Chen, Patrick </v>
      </c>
      <c r="AJ48" s="97"/>
      <c r="AK48" s="97">
        <f t="shared" si="3"/>
        <v>1666</v>
      </c>
      <c r="AL48" s="97"/>
    </row>
    <row r="49" spans="1:38" s="66" customFormat="1" ht="17" customHeight="1">
      <c r="A49" s="45"/>
      <c r="B49" s="47"/>
      <c r="C49" s="25"/>
      <c r="D49" s="106"/>
      <c r="E49" s="19">
        <v>0</v>
      </c>
      <c r="F49" s="20">
        <v>0</v>
      </c>
      <c r="G49" s="52">
        <v>0</v>
      </c>
      <c r="H49" s="19">
        <v>0</v>
      </c>
      <c r="I49" s="20">
        <v>0</v>
      </c>
      <c r="J49" s="46">
        <v>0</v>
      </c>
      <c r="K49" s="19">
        <v>0</v>
      </c>
      <c r="L49" s="20">
        <v>0</v>
      </c>
      <c r="M49" s="46">
        <v>0</v>
      </c>
      <c r="N49" s="159"/>
      <c r="O49" s="160"/>
      <c r="P49" s="160"/>
      <c r="Q49" s="19"/>
      <c r="R49" s="20"/>
      <c r="S49" s="21"/>
      <c r="T49" s="47">
        <v>0</v>
      </c>
      <c r="U49" s="26">
        <v>0</v>
      </c>
      <c r="V49" s="25">
        <v>0</v>
      </c>
      <c r="W49" s="26"/>
      <c r="X49" s="25"/>
      <c r="Y49" s="26">
        <v>0</v>
      </c>
      <c r="Z49" s="23"/>
      <c r="AA49" s="24"/>
      <c r="AB49" s="25"/>
      <c r="AC49" s="26"/>
      <c r="AD49" s="27"/>
      <c r="AE49" s="127"/>
      <c r="AF49" s="45"/>
      <c r="AG49" s="26"/>
      <c r="AH49" s="97"/>
      <c r="AI49" s="97">
        <f t="shared" si="2"/>
        <v>0</v>
      </c>
      <c r="AJ49" s="97"/>
      <c r="AK49" s="97">
        <f t="shared" si="3"/>
        <v>0</v>
      </c>
      <c r="AL49" s="97"/>
    </row>
    <row r="50" spans="1:38" s="66" customFormat="1" ht="17" customHeight="1">
      <c r="A50" s="30" t="s">
        <v>5</v>
      </c>
      <c r="B50" s="162"/>
      <c r="C50" s="94"/>
      <c r="D50" s="95"/>
      <c r="E50" s="58">
        <v>0</v>
      </c>
      <c r="F50" s="59">
        <v>0</v>
      </c>
      <c r="G50" s="60">
        <v>0</v>
      </c>
      <c r="H50" s="49">
        <v>0</v>
      </c>
      <c r="I50" s="50">
        <v>0</v>
      </c>
      <c r="J50" s="26">
        <v>0</v>
      </c>
      <c r="K50" s="49">
        <v>0</v>
      </c>
      <c r="L50" s="50">
        <v>0</v>
      </c>
      <c r="M50" s="26">
        <v>0</v>
      </c>
      <c r="N50" s="163"/>
      <c r="O50" s="164"/>
      <c r="P50" s="164"/>
      <c r="Q50" s="36"/>
      <c r="R50" s="37"/>
      <c r="S50" s="37"/>
      <c r="T50" s="51"/>
      <c r="U50" s="30"/>
      <c r="V50" s="41"/>
      <c r="W50" s="30"/>
      <c r="X50" s="41"/>
      <c r="Y50" s="30"/>
      <c r="Z50" s="39" t="s">
        <v>10</v>
      </c>
      <c r="AA50" s="40" t="s">
        <v>10</v>
      </c>
      <c r="AB50" s="41"/>
      <c r="AC50" s="30"/>
      <c r="AD50" s="42"/>
      <c r="AE50" s="51"/>
      <c r="AF50" s="30"/>
      <c r="AG50" s="165"/>
      <c r="AH50" s="97"/>
      <c r="AI50" s="97">
        <f t="shared" si="2"/>
        <v>0</v>
      </c>
      <c r="AJ50" s="97"/>
      <c r="AK50" s="97">
        <f t="shared" si="3"/>
        <v>0</v>
      </c>
      <c r="AL50" s="97"/>
    </row>
    <row r="51" spans="1:38" s="66" customFormat="1" ht="17" customHeight="1">
      <c r="A51" s="45"/>
      <c r="B51" s="47"/>
      <c r="C51" s="25"/>
      <c r="D51" s="106"/>
      <c r="E51" s="19"/>
      <c r="F51" s="20"/>
      <c r="G51" s="46"/>
      <c r="H51" s="19"/>
      <c r="I51" s="20"/>
      <c r="J51" s="52"/>
      <c r="K51" s="19"/>
      <c r="L51" s="20"/>
      <c r="M51" s="46"/>
      <c r="N51" s="19"/>
      <c r="O51" s="20"/>
      <c r="P51" s="46"/>
      <c r="Q51" s="159"/>
      <c r="R51" s="160"/>
      <c r="S51" s="160"/>
      <c r="T51" s="47"/>
      <c r="U51" s="26"/>
      <c r="V51" s="25"/>
      <c r="W51" s="26"/>
      <c r="X51" s="25"/>
      <c r="Y51" s="26"/>
      <c r="Z51" s="25"/>
      <c r="AA51" s="26"/>
      <c r="AB51" s="23"/>
      <c r="AC51" s="24"/>
      <c r="AD51" s="27"/>
      <c r="AE51" s="127"/>
      <c r="AF51" s="45"/>
      <c r="AG51" s="26"/>
      <c r="AH51" s="97"/>
      <c r="AI51" s="97">
        <f t="shared" si="2"/>
        <v>0</v>
      </c>
      <c r="AJ51" s="97"/>
      <c r="AK51" s="97">
        <f t="shared" si="3"/>
        <v>0</v>
      </c>
      <c r="AL51" s="97"/>
    </row>
    <row r="52" spans="1:38" s="66" customFormat="1" ht="17" customHeight="1">
      <c r="A52" s="30" t="s">
        <v>14</v>
      </c>
      <c r="B52" s="162"/>
      <c r="C52" s="94"/>
      <c r="D52" s="95"/>
      <c r="E52" s="61"/>
      <c r="F52" s="59"/>
      <c r="G52" s="62"/>
      <c r="H52" s="58"/>
      <c r="I52" s="59"/>
      <c r="J52" s="60"/>
      <c r="K52" s="61"/>
      <c r="L52" s="59"/>
      <c r="M52" s="62"/>
      <c r="N52" s="61"/>
      <c r="O52" s="59"/>
      <c r="P52" s="62"/>
      <c r="Q52" s="163"/>
      <c r="R52" s="164"/>
      <c r="S52" s="164"/>
      <c r="T52" s="51"/>
      <c r="U52" s="30"/>
      <c r="V52" s="41"/>
      <c r="W52" s="30"/>
      <c r="X52" s="41"/>
      <c r="Y52" s="30"/>
      <c r="Z52" s="41"/>
      <c r="AA52" s="30"/>
      <c r="AB52" s="39"/>
      <c r="AC52" s="40"/>
      <c r="AD52" s="42"/>
      <c r="AE52" s="51"/>
      <c r="AF52" s="30"/>
      <c r="AG52" s="165"/>
      <c r="AH52" s="97"/>
      <c r="AI52" s="97">
        <f t="shared" si="2"/>
        <v>0</v>
      </c>
      <c r="AJ52" s="97"/>
      <c r="AK52" s="97">
        <f t="shared" si="3"/>
        <v>0</v>
      </c>
      <c r="AL52" s="97"/>
    </row>
  </sheetData>
  <mergeCells count="1">
    <mergeCell ref="AE1:AG1"/>
  </mergeCells>
  <phoneticPr fontId="23" type="noConversion"/>
  <printOptions horizontalCentered="1"/>
  <pageMargins left="0.5" right="0.5" top="1" bottom="0.5" header="0.5" footer="0.5"/>
  <pageSetup scale="77" orientation="portrait" horizontalDpi="4294967292" verticalDpi="4294967292"/>
  <headerFooter>
    <oddHeader>&amp;C&amp;"Geneva,Bold"&amp;14 &amp;K0000002015 Georgia Games</oddHeader>
    <oddFooter>&amp;C&amp;"Times New Roman,Regular"&amp;14 6</oddFoot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1"/>
  <sheetViews>
    <sheetView showGridLines="0" showZeros="0" zoomScale="125" zoomScaleNormal="125" zoomScalePageLayoutView="125" workbookViewId="0">
      <selection activeCell="AD15" sqref="AD15"/>
    </sheetView>
  </sheetViews>
  <sheetFormatPr baseColWidth="10" defaultColWidth="11.42578125" defaultRowHeight="15" x14ac:dyDescent="0"/>
  <cols>
    <col min="1" max="1" width="3" style="1" customWidth="1"/>
    <col min="2" max="2" width="14.85546875" style="1" customWidth="1"/>
    <col min="3" max="3" width="4.7109375" style="4" customWidth="1"/>
    <col min="4" max="4" width="5.5703125" style="4" customWidth="1"/>
    <col min="5" max="13" width="3.140625" style="4" customWidth="1"/>
    <col min="14" max="14" width="3.5703125" style="4" customWidth="1"/>
    <col min="15" max="15" width="3.140625" style="4" customWidth="1"/>
    <col min="16" max="16" width="3.28515625" style="4" customWidth="1"/>
    <col min="17" max="23" width="2.7109375" style="4" hidden="1" customWidth="1"/>
    <col min="24" max="24" width="3.7109375" style="6" hidden="1" customWidth="1"/>
    <col min="25" max="27" width="3.5703125" style="4" customWidth="1"/>
    <col min="28" max="28" width="5.5703125" style="4" bestFit="1" customWidth="1"/>
    <col min="29" max="29" width="5.5703125" style="4" customWidth="1"/>
    <col min="30" max="30" width="6.5703125" style="4" customWidth="1"/>
    <col min="31" max="31" width="13.28515625" style="4" customWidth="1"/>
    <col min="32" max="32" width="5.85546875" style="4" customWidth="1"/>
    <col min="33" max="33" width="6.5703125" style="11" customWidth="1"/>
    <col min="34" max="34" width="3.140625" style="4" customWidth="1"/>
    <col min="35" max="35" width="5.5703125" style="4" customWidth="1"/>
    <col min="36" max="36" width="3.140625" style="4" customWidth="1"/>
    <col min="37" max="37" width="5.5703125" style="4" customWidth="1"/>
    <col min="38" max="16384" width="11.42578125" style="4"/>
  </cols>
  <sheetData>
    <row r="1" spans="1:33" ht="16" customHeight="1">
      <c r="B1" s="2" t="s">
        <v>124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38" t="s">
        <v>125</v>
      </c>
      <c r="Z1" s="438"/>
      <c r="AA1" s="438"/>
      <c r="AB1" s="438"/>
    </row>
    <row r="2" spans="1:33" ht="16" customHeight="1">
      <c r="B2" s="5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/>
    </row>
    <row r="3" spans="1:33">
      <c r="B3" s="5" t="s">
        <v>1</v>
      </c>
      <c r="C3" s="5"/>
      <c r="D3" s="7">
        <v>1</v>
      </c>
      <c r="E3" s="8" t="s">
        <v>2</v>
      </c>
      <c r="F3" s="8"/>
      <c r="G3" s="8"/>
      <c r="H3" s="8" t="s">
        <v>3</v>
      </c>
      <c r="I3" s="8"/>
      <c r="J3" s="8"/>
      <c r="K3" s="8" t="s">
        <v>4</v>
      </c>
      <c r="L3" s="8"/>
      <c r="M3" s="8"/>
      <c r="N3" s="8" t="s">
        <v>5</v>
      </c>
      <c r="O3" s="8"/>
      <c r="P3" s="8"/>
      <c r="Q3" s="9" t="s">
        <v>2</v>
      </c>
      <c r="R3" s="10"/>
      <c r="S3" s="9" t="s">
        <v>3</v>
      </c>
      <c r="T3" s="10"/>
      <c r="U3" s="9" t="s">
        <v>4</v>
      </c>
      <c r="V3" s="10"/>
      <c r="W3" s="9" t="s">
        <v>5</v>
      </c>
      <c r="X3" s="10"/>
      <c r="Y3" s="6" t="s">
        <v>6</v>
      </c>
      <c r="Z3" s="11" t="s">
        <v>7</v>
      </c>
      <c r="AA3" s="12" t="s">
        <v>8</v>
      </c>
      <c r="AB3" s="13" t="s">
        <v>9</v>
      </c>
      <c r="AC3" s="13" t="s">
        <v>16</v>
      </c>
    </row>
    <row r="4" spans="1:33" s="87" customFormat="1" ht="16">
      <c r="B4" s="14">
        <v>84928</v>
      </c>
      <c r="C4" s="15"/>
      <c r="D4" s="16" t="s">
        <v>48</v>
      </c>
      <c r="E4" s="236"/>
      <c r="F4" s="237"/>
      <c r="G4" s="237"/>
      <c r="H4" s="68" t="str">
        <f>IF(J5&lt;0,"L",IF(J5&gt;0,"W", ))</f>
        <v>W</v>
      </c>
      <c r="I4" s="238">
        <f>IF($H24&gt;$I24,$I24,-$H24)</f>
        <v>0</v>
      </c>
      <c r="J4" s="239">
        <f>IF($H25&gt;$I25,$I25,-$H25)</f>
        <v>0</v>
      </c>
      <c r="K4" s="68" t="str">
        <f>IF(M5&lt;0,"L",IF(M5&gt;0,"W", ))</f>
        <v>W</v>
      </c>
      <c r="L4" s="238">
        <f>IF($H14&gt;$I14,$I14,-$H14)</f>
        <v>0</v>
      </c>
      <c r="M4" s="239">
        <f>IF($H15&gt;$I15,$I15,-$H15)</f>
        <v>0</v>
      </c>
      <c r="N4" s="68" t="str">
        <f>IF(P5&lt;0,"L",IF(P5&gt;0,"W", ))</f>
        <v>W</v>
      </c>
      <c r="O4" s="238">
        <f>IF($H34&gt;$I34,$I34,-$H34)</f>
        <v>0</v>
      </c>
      <c r="P4" s="240">
        <f>IF($H35&gt;$I35,$I35,-$H35)</f>
        <v>0</v>
      </c>
      <c r="Q4" s="241"/>
      <c r="R4" s="242"/>
      <c r="S4" s="132">
        <f>IF(H4="W",2, )</f>
        <v>2</v>
      </c>
      <c r="T4" s="243">
        <f>IF(J5&lt;0, 1, )</f>
        <v>0</v>
      </c>
      <c r="U4" s="132">
        <f>IF(K4="W",2, )</f>
        <v>2</v>
      </c>
      <c r="V4" s="243">
        <f>IF(M5&lt;0, 1, )</f>
        <v>0</v>
      </c>
      <c r="W4" s="132">
        <f>IF(N4="W",2, )</f>
        <v>2</v>
      </c>
      <c r="X4" s="243">
        <f>IF(P5&lt;0, 1, )</f>
        <v>0</v>
      </c>
      <c r="Y4" s="71">
        <f>SUM(Q4:X4)</f>
        <v>6</v>
      </c>
      <c r="Z4" s="244"/>
      <c r="AA4" s="245"/>
      <c r="AB4" s="71">
        <v>1</v>
      </c>
      <c r="AC4" s="71"/>
      <c r="AE4" s="87">
        <f t="shared" ref="AE4:AE11" si="0">B4</f>
        <v>84928</v>
      </c>
      <c r="AG4" s="128" t="str">
        <f t="shared" ref="AG4:AG11" si="1">D4</f>
        <v>AITTA</v>
      </c>
    </row>
    <row r="5" spans="1:33" s="87" customFormat="1" ht="16">
      <c r="A5" s="125" t="s">
        <v>2</v>
      </c>
      <c r="B5" s="31" t="s">
        <v>72</v>
      </c>
      <c r="C5" s="32"/>
      <c r="D5" s="33">
        <v>2065</v>
      </c>
      <c r="E5" s="249"/>
      <c r="F5" s="250"/>
      <c r="G5" s="250"/>
      <c r="H5" s="251">
        <f>IF($H26&gt;$I26,$I26,-$H26)</f>
        <v>9</v>
      </c>
      <c r="I5" s="252">
        <f>IF($H27&gt;$I27,$I27,-$H27)</f>
        <v>5</v>
      </c>
      <c r="J5" s="252">
        <f>IF($H28&gt;$I28,$I28,-$H28)</f>
        <v>5</v>
      </c>
      <c r="K5" s="251">
        <f>IF($H16&gt;$I16,$I16,-$H16)</f>
        <v>4</v>
      </c>
      <c r="L5" s="252">
        <f>IF($H17&gt;$I17,$I17,-$H17)</f>
        <v>8</v>
      </c>
      <c r="M5" s="252">
        <f>IF($H18&gt;$I18,$I18,-$H18)</f>
        <v>5</v>
      </c>
      <c r="N5" s="251">
        <f>IF($H36&gt;$I36,$I36,-$H36)</f>
        <v>3</v>
      </c>
      <c r="O5" s="252">
        <f>IF($H37&gt;$I37,$I37,-$H37)</f>
        <v>1</v>
      </c>
      <c r="P5" s="253">
        <f>IF($H38&gt;$I38,$I38,-$H38)</f>
        <v>1</v>
      </c>
      <c r="Q5" s="254"/>
      <c r="R5" s="255"/>
      <c r="S5" s="103"/>
      <c r="T5" s="125"/>
      <c r="U5" s="103"/>
      <c r="V5" s="125"/>
      <c r="W5" s="103"/>
      <c r="X5" s="125"/>
      <c r="Y5" s="86"/>
      <c r="Z5" s="256" t="s">
        <v>10</v>
      </c>
      <c r="AA5" s="257" t="s">
        <v>10</v>
      </c>
      <c r="AB5" s="86"/>
      <c r="AC5" s="86"/>
      <c r="AD5" s="329">
        <v>1</v>
      </c>
      <c r="AE5" s="87" t="str">
        <f t="shared" si="0"/>
        <v xml:space="preserve">Lin, Emilie </v>
      </c>
      <c r="AG5" s="87">
        <f t="shared" si="1"/>
        <v>2065</v>
      </c>
    </row>
    <row r="6" spans="1:33" s="87" customFormat="1" ht="16">
      <c r="A6" s="126"/>
      <c r="B6" s="14">
        <v>90300</v>
      </c>
      <c r="C6" s="15"/>
      <c r="D6" s="16" t="s">
        <v>48</v>
      </c>
      <c r="E6" s="68" t="str">
        <f>IF(G7&lt;0,"L",IF(G7&gt;0,"W", ))</f>
        <v>L</v>
      </c>
      <c r="F6" s="238">
        <f>-I4</f>
        <v>0</v>
      </c>
      <c r="G6" s="258">
        <f>-J4</f>
        <v>0</v>
      </c>
      <c r="H6" s="236"/>
      <c r="I6" s="237"/>
      <c r="J6" s="237"/>
      <c r="K6" s="68" t="str">
        <f>IF(M7&lt;0,"L",IF(M7&gt;0,"W", ))</f>
        <v>W</v>
      </c>
      <c r="L6" s="238">
        <f>IF(H39&gt;$I39,$I39,-$H39)</f>
        <v>-7</v>
      </c>
      <c r="M6" s="239">
        <f>IF(H40&gt;$I40,$I40,-$H40)</f>
        <v>9</v>
      </c>
      <c r="N6" s="68" t="str">
        <f>IF(P7&lt;0,"L",IF(P7&gt;0,"W", ))</f>
        <v>W</v>
      </c>
      <c r="O6" s="238">
        <f>IF($H19&gt;$I19,$I19,-$H19)</f>
        <v>0</v>
      </c>
      <c r="P6" s="240">
        <f>IF($H20&gt;$I20,$I20,-$H20)</f>
        <v>7</v>
      </c>
      <c r="Q6" s="259">
        <f>IF(E6="W",2, )</f>
        <v>0</v>
      </c>
      <c r="R6" s="258">
        <f>IF(G7&lt;0, 1, )</f>
        <v>1</v>
      </c>
      <c r="S6" s="241"/>
      <c r="T6" s="242"/>
      <c r="U6" s="132">
        <f>IF(K6="W",2, )</f>
        <v>2</v>
      </c>
      <c r="V6" s="243">
        <f>IF(M7&lt;0, 1, )</f>
        <v>0</v>
      </c>
      <c r="W6" s="132">
        <f>IF(N6="W",2, )</f>
        <v>2</v>
      </c>
      <c r="X6" s="243">
        <f>IF(P7&lt;0, 1, )</f>
        <v>0</v>
      </c>
      <c r="Y6" s="71">
        <f>SUM(Q6:X6)</f>
        <v>5</v>
      </c>
      <c r="Z6" s="244"/>
      <c r="AA6" s="245"/>
      <c r="AB6" s="77">
        <v>2</v>
      </c>
      <c r="AC6" s="77"/>
      <c r="AD6" s="329"/>
      <c r="AE6" s="87">
        <f t="shared" si="0"/>
        <v>90300</v>
      </c>
      <c r="AG6" s="128" t="str">
        <f t="shared" si="1"/>
        <v>AITTA</v>
      </c>
    </row>
    <row r="7" spans="1:33" s="87" customFormat="1" ht="16">
      <c r="A7" s="125" t="s">
        <v>3</v>
      </c>
      <c r="B7" s="31" t="s">
        <v>77</v>
      </c>
      <c r="C7" s="32"/>
      <c r="D7" s="33">
        <v>1598</v>
      </c>
      <c r="E7" s="72">
        <f>-H5</f>
        <v>-9</v>
      </c>
      <c r="F7" s="260">
        <f>-I5</f>
        <v>-5</v>
      </c>
      <c r="G7" s="243">
        <f>-J5</f>
        <v>-5</v>
      </c>
      <c r="H7" s="249"/>
      <c r="I7" s="250"/>
      <c r="J7" s="250"/>
      <c r="K7" s="251">
        <f>IF(H41&gt;$I41,$I41,-$H41)</f>
        <v>8</v>
      </c>
      <c r="L7" s="252">
        <f>IF(H42&gt;$I42,$I42,-$H42)</f>
        <v>-5</v>
      </c>
      <c r="M7" s="252">
        <f>IF($H43&gt;$I43,$I43,-$H43)</f>
        <v>8</v>
      </c>
      <c r="N7" s="251">
        <f>IF($H21&gt;$I21,$I21,-$H21)</f>
        <v>-13</v>
      </c>
      <c r="O7" s="252">
        <f>IF($H22&gt;$I22,$I22,-$H22)</f>
        <v>3</v>
      </c>
      <c r="P7" s="253">
        <f>IF($H23&gt;$I23,$I23,-$H23)</f>
        <v>9</v>
      </c>
      <c r="Q7" s="144"/>
      <c r="R7" s="125"/>
      <c r="S7" s="254"/>
      <c r="T7" s="255"/>
      <c r="U7" s="103"/>
      <c r="V7" s="125"/>
      <c r="W7" s="103"/>
      <c r="X7" s="125"/>
      <c r="Y7" s="86"/>
      <c r="Z7" s="256" t="s">
        <v>10</v>
      </c>
      <c r="AA7" s="257" t="s">
        <v>10</v>
      </c>
      <c r="AB7" s="86"/>
      <c r="AC7" s="86"/>
      <c r="AD7" s="329">
        <v>2</v>
      </c>
      <c r="AE7" s="87" t="str">
        <f t="shared" si="0"/>
        <v xml:space="preserve">Zhao, Kevin </v>
      </c>
      <c r="AG7" s="87">
        <f t="shared" si="1"/>
        <v>1598</v>
      </c>
    </row>
    <row r="8" spans="1:33" s="87" customFormat="1" ht="16">
      <c r="A8" s="126"/>
      <c r="B8" s="14">
        <v>90305</v>
      </c>
      <c r="C8" s="15"/>
      <c r="D8" s="16" t="s">
        <v>50</v>
      </c>
      <c r="E8" s="68" t="str">
        <f>IF(G9&lt;0,"L",IF(G9&gt;0,"W", ))</f>
        <v>L</v>
      </c>
      <c r="F8" s="238">
        <f>-L4</f>
        <v>0</v>
      </c>
      <c r="G8" s="258">
        <f>-M4</f>
        <v>0</v>
      </c>
      <c r="H8" s="68" t="str">
        <f>IF(J9&lt;0,"L",IF(J9&gt;0,"W", ))</f>
        <v>L</v>
      </c>
      <c r="I8" s="238">
        <f>-L6</f>
        <v>7</v>
      </c>
      <c r="J8" s="258">
        <f>-M6</f>
        <v>-9</v>
      </c>
      <c r="K8" s="236"/>
      <c r="L8" s="237"/>
      <c r="M8" s="237"/>
      <c r="N8" s="68" t="str">
        <f>IF(P9&lt;0,"L",IF(P9&gt;0,"W", ))</f>
        <v>W</v>
      </c>
      <c r="O8" s="238">
        <f>IF($H29&gt;$I29,$I29,-$H29)</f>
        <v>0</v>
      </c>
      <c r="P8" s="240">
        <f>IF($H30&gt;$I30,$I30,-$H30)</f>
        <v>0</v>
      </c>
      <c r="Q8" s="259">
        <f>IF(E8="W",2, )</f>
        <v>0</v>
      </c>
      <c r="R8" s="258">
        <f>IF(G9&lt;0, 1, )</f>
        <v>1</v>
      </c>
      <c r="S8" s="132">
        <f>IF(H8="W",2, )</f>
        <v>0</v>
      </c>
      <c r="T8" s="243">
        <f>IF(J9&lt;0, 1, )</f>
        <v>1</v>
      </c>
      <c r="U8" s="241"/>
      <c r="V8" s="242"/>
      <c r="W8" s="132">
        <f>IF(N8="W",2, )</f>
        <v>2</v>
      </c>
      <c r="X8" s="243">
        <f>IF(P9&lt;0, 1, )</f>
        <v>0</v>
      </c>
      <c r="Y8" s="71">
        <f>SUM(Q8:X8)</f>
        <v>4</v>
      </c>
      <c r="Z8" s="244"/>
      <c r="AA8" s="245"/>
      <c r="AB8" s="77">
        <v>3</v>
      </c>
      <c r="AC8" s="77"/>
      <c r="AD8" s="329"/>
      <c r="AE8" s="87">
        <f t="shared" si="0"/>
        <v>90305</v>
      </c>
      <c r="AG8" s="128" t="str">
        <f t="shared" si="1"/>
        <v>E.C. Sports</v>
      </c>
    </row>
    <row r="9" spans="1:33" s="87" customFormat="1" ht="16">
      <c r="A9" s="125" t="s">
        <v>4</v>
      </c>
      <c r="B9" s="31" t="s">
        <v>78</v>
      </c>
      <c r="C9" s="32"/>
      <c r="D9" s="33">
        <v>1592</v>
      </c>
      <c r="E9" s="72">
        <f>-K5</f>
        <v>-4</v>
      </c>
      <c r="F9" s="260">
        <f>-L5</f>
        <v>-8</v>
      </c>
      <c r="G9" s="243">
        <f>-M5</f>
        <v>-5</v>
      </c>
      <c r="H9" s="72">
        <f>-K7</f>
        <v>-8</v>
      </c>
      <c r="I9" s="260">
        <f>-L7</f>
        <v>5</v>
      </c>
      <c r="J9" s="243">
        <f>-M7</f>
        <v>-8</v>
      </c>
      <c r="K9" s="249"/>
      <c r="L9" s="250"/>
      <c r="M9" s="250"/>
      <c r="N9" s="251">
        <f>IF($H31&gt;$I31,$I31,-$H31)</f>
        <v>7</v>
      </c>
      <c r="O9" s="252">
        <f>IF($H32&gt;$I32,$I32,-$H32)</f>
        <v>8</v>
      </c>
      <c r="P9" s="253">
        <f>IF($H33&gt;$I33,$I33,-$H33)</f>
        <v>8</v>
      </c>
      <c r="Q9" s="144"/>
      <c r="R9" s="125"/>
      <c r="S9" s="103"/>
      <c r="T9" s="125"/>
      <c r="U9" s="254"/>
      <c r="V9" s="255"/>
      <c r="W9" s="103"/>
      <c r="X9" s="125"/>
      <c r="Y9" s="86"/>
      <c r="Z9" s="256" t="s">
        <v>10</v>
      </c>
      <c r="AA9" s="257" t="s">
        <v>10</v>
      </c>
      <c r="AB9" s="86"/>
      <c r="AC9" s="86"/>
      <c r="AD9" s="329">
        <v>3</v>
      </c>
      <c r="AE9" s="87" t="str">
        <f t="shared" si="0"/>
        <v xml:space="preserve">Wang, Eric </v>
      </c>
      <c r="AG9" s="87">
        <f t="shared" si="1"/>
        <v>1592</v>
      </c>
    </row>
    <row r="10" spans="1:33" s="87" customFormat="1" ht="16">
      <c r="A10" s="126"/>
      <c r="B10" s="14">
        <v>9999992</v>
      </c>
      <c r="C10" s="15"/>
      <c r="D10" s="16" t="s">
        <v>60</v>
      </c>
      <c r="E10" s="68" t="str">
        <f>IF(G11&lt;0,"L",IF(G11&gt;0,"W", ))</f>
        <v>L</v>
      </c>
      <c r="F10" s="238">
        <f>-O4</f>
        <v>0</v>
      </c>
      <c r="G10" s="261">
        <f>-P4</f>
        <v>0</v>
      </c>
      <c r="H10" s="68" t="str">
        <f>IF(J11&lt;0,"L",IF(J11&gt;0,"W", ))</f>
        <v>L</v>
      </c>
      <c r="I10" s="238">
        <f>-O6</f>
        <v>0</v>
      </c>
      <c r="J10" s="258">
        <f>-P6</f>
        <v>-7</v>
      </c>
      <c r="K10" s="68" t="str">
        <f>IF(M11&lt;0,"L",IF(M11&gt;0,"W", ))</f>
        <v>L</v>
      </c>
      <c r="L10" s="238">
        <f>-O8</f>
        <v>0</v>
      </c>
      <c r="M10" s="258">
        <f>-P8</f>
        <v>0</v>
      </c>
      <c r="N10" s="236"/>
      <c r="O10" s="237"/>
      <c r="P10" s="262"/>
      <c r="Q10" s="132">
        <f>IF(E10="W",2, )</f>
        <v>0</v>
      </c>
      <c r="R10" s="150">
        <f>IF(E10="L",1, )</f>
        <v>1</v>
      </c>
      <c r="S10" s="132">
        <f>IF(H10="W",2, )</f>
        <v>0</v>
      </c>
      <c r="T10" s="243">
        <f>IF(J11&lt;0, 1, )</f>
        <v>1</v>
      </c>
      <c r="U10" s="132">
        <f>IF(K10="W",2, )</f>
        <v>0</v>
      </c>
      <c r="V10" s="243">
        <f>IF(M11&lt;0, 1, )</f>
        <v>1</v>
      </c>
      <c r="W10" s="241"/>
      <c r="X10" s="242"/>
      <c r="Y10" s="238">
        <f>SUM(Q10:X10)</f>
        <v>3</v>
      </c>
      <c r="Z10" s="244"/>
      <c r="AA10" s="245"/>
      <c r="AB10" s="77">
        <v>4</v>
      </c>
      <c r="AC10" s="77"/>
      <c r="AD10" s="329"/>
      <c r="AE10" s="87">
        <f t="shared" si="0"/>
        <v>9999992</v>
      </c>
      <c r="AG10" s="128" t="str">
        <f t="shared" si="1"/>
        <v>Archi's</v>
      </c>
    </row>
    <row r="11" spans="1:33" s="87" customFormat="1" ht="16">
      <c r="A11" s="125" t="s">
        <v>5</v>
      </c>
      <c r="B11" s="55" t="s">
        <v>83</v>
      </c>
      <c r="C11" s="56"/>
      <c r="D11" s="57">
        <v>685</v>
      </c>
      <c r="E11" s="266">
        <f>-N5</f>
        <v>-3</v>
      </c>
      <c r="F11" s="267">
        <f>-O5</f>
        <v>-1</v>
      </c>
      <c r="G11" s="268">
        <f>-P5</f>
        <v>-1</v>
      </c>
      <c r="H11" s="330">
        <f>-N7</f>
        <v>13</v>
      </c>
      <c r="I11" s="267">
        <f>-O7</f>
        <v>-3</v>
      </c>
      <c r="J11" s="109">
        <f>-P7</f>
        <v>-9</v>
      </c>
      <c r="K11" s="330">
        <f>-N9</f>
        <v>-7</v>
      </c>
      <c r="L11" s="267">
        <f>-O9</f>
        <v>-8</v>
      </c>
      <c r="M11" s="109">
        <f>-P9</f>
        <v>-8</v>
      </c>
      <c r="N11" s="249"/>
      <c r="O11" s="250"/>
      <c r="P11" s="269"/>
      <c r="Q11" s="103"/>
      <c r="R11" s="125"/>
      <c r="S11" s="103"/>
      <c r="T11" s="125"/>
      <c r="U11" s="103"/>
      <c r="V11" s="125"/>
      <c r="W11" s="254"/>
      <c r="X11" s="255"/>
      <c r="Y11" s="331"/>
      <c r="Z11" s="256" t="s">
        <v>10</v>
      </c>
      <c r="AA11" s="257" t="s">
        <v>10</v>
      </c>
      <c r="AB11" s="86"/>
      <c r="AC11" s="86"/>
      <c r="AD11" s="329">
        <v>4</v>
      </c>
      <c r="AE11" s="87" t="str">
        <f t="shared" si="0"/>
        <v>Pujari, Sarang *</v>
      </c>
      <c r="AG11" s="87">
        <f t="shared" si="1"/>
        <v>685</v>
      </c>
    </row>
    <row r="12" spans="1:33" s="87" customFormat="1" ht="16">
      <c r="X12" s="329"/>
      <c r="AD12" s="329"/>
    </row>
    <row r="13" spans="1:33" s="87" customFormat="1" ht="16">
      <c r="H13" s="128" t="s">
        <v>1</v>
      </c>
      <c r="I13" s="329">
        <f>D3</f>
        <v>1</v>
      </c>
      <c r="J13" s="329"/>
      <c r="K13" s="329"/>
      <c r="L13" s="329"/>
      <c r="Y13" s="103"/>
      <c r="Z13" s="103"/>
      <c r="AA13" s="103"/>
      <c r="AB13" s="329"/>
    </row>
    <row r="14" spans="1:33" s="87" customFormat="1" ht="19" customHeight="1">
      <c r="A14" s="68">
        <v>1</v>
      </c>
      <c r="B14" s="130"/>
      <c r="C14" s="131"/>
      <c r="D14" s="131"/>
      <c r="E14" s="131"/>
      <c r="F14" s="131"/>
      <c r="G14" s="131"/>
      <c r="H14" s="270" t="s">
        <v>11</v>
      </c>
      <c r="I14" s="271"/>
      <c r="J14" s="68"/>
      <c r="K14" s="238"/>
      <c r="L14" s="238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258"/>
      <c r="AB14" s="71"/>
    </row>
    <row r="15" spans="1:33" s="87" customFormat="1" ht="19" customHeight="1">
      <c r="A15" s="72"/>
      <c r="B15" s="78"/>
      <c r="C15" s="79"/>
      <c r="D15" s="79"/>
      <c r="E15" s="79"/>
      <c r="F15" s="79"/>
      <c r="G15" s="79"/>
      <c r="H15" s="272" t="s">
        <v>11</v>
      </c>
      <c r="I15" s="273"/>
      <c r="J15" s="72"/>
      <c r="K15" s="328"/>
      <c r="L15" s="328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243"/>
      <c r="AB15" s="77"/>
    </row>
    <row r="16" spans="1:33" s="87" customFormat="1" ht="19" customHeight="1">
      <c r="A16" s="72" t="s">
        <v>2</v>
      </c>
      <c r="B16" s="78" t="str">
        <f>B5</f>
        <v xml:space="preserve">Lin, Emilie </v>
      </c>
      <c r="C16" s="79"/>
      <c r="D16" s="79"/>
      <c r="E16" s="429">
        <f>$D5</f>
        <v>2065</v>
      </c>
      <c r="F16" s="435"/>
      <c r="G16" s="79"/>
      <c r="H16" s="272">
        <v>11</v>
      </c>
      <c r="I16" s="273">
        <v>4</v>
      </c>
      <c r="J16" s="80" t="str">
        <f>$B9</f>
        <v xml:space="preserve">Wang, Eric 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429">
        <f>$D9</f>
        <v>1592</v>
      </c>
      <c r="Z16" s="435"/>
      <c r="AA16" s="243"/>
      <c r="AB16" s="77" t="s">
        <v>4</v>
      </c>
    </row>
    <row r="17" spans="1:28" s="87" customFormat="1" ht="19" customHeight="1">
      <c r="A17" s="72"/>
      <c r="B17" s="78"/>
      <c r="C17" s="79"/>
      <c r="D17" s="79"/>
      <c r="E17" s="79"/>
      <c r="F17" s="79"/>
      <c r="G17" s="79"/>
      <c r="H17" s="272">
        <v>11</v>
      </c>
      <c r="I17" s="273">
        <v>8</v>
      </c>
      <c r="J17" s="80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243"/>
      <c r="AB17" s="77"/>
    </row>
    <row r="18" spans="1:28" s="87" customFormat="1" ht="19" customHeight="1">
      <c r="A18" s="330"/>
      <c r="B18" s="142"/>
      <c r="C18" s="143"/>
      <c r="D18" s="143"/>
      <c r="E18" s="143"/>
      <c r="F18" s="143"/>
      <c r="G18" s="143"/>
      <c r="H18" s="274">
        <v>11</v>
      </c>
      <c r="I18" s="275">
        <v>5</v>
      </c>
      <c r="J18" s="144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9"/>
      <c r="AB18" s="86"/>
    </row>
    <row r="19" spans="1:28" s="87" customFormat="1" ht="19" customHeight="1">
      <c r="A19" s="68">
        <v>2</v>
      </c>
      <c r="B19" s="130"/>
      <c r="C19" s="131"/>
      <c r="D19" s="131"/>
      <c r="E19" s="131"/>
      <c r="F19" s="131"/>
      <c r="G19" s="131"/>
      <c r="H19" s="270" t="s">
        <v>11</v>
      </c>
      <c r="I19" s="271"/>
      <c r="J19" s="72"/>
      <c r="K19" s="328"/>
      <c r="L19" s="328"/>
      <c r="M19" s="81"/>
      <c r="N19" s="81"/>
      <c r="O19" s="81"/>
      <c r="P19" s="81"/>
      <c r="Q19" s="81"/>
      <c r="R19" s="81"/>
      <c r="S19" s="81"/>
      <c r="T19" s="81"/>
      <c r="AA19" s="329"/>
      <c r="AB19" s="71"/>
    </row>
    <row r="20" spans="1:28" s="87" customFormat="1" ht="19" customHeight="1">
      <c r="A20" s="72"/>
      <c r="B20" s="78"/>
      <c r="C20" s="79"/>
      <c r="D20" s="79"/>
      <c r="E20" s="79"/>
      <c r="F20" s="79"/>
      <c r="G20" s="79"/>
      <c r="H20" s="272">
        <v>11</v>
      </c>
      <c r="I20" s="273">
        <v>7</v>
      </c>
      <c r="J20" s="72"/>
      <c r="K20" s="328"/>
      <c r="L20" s="328"/>
      <c r="M20" s="81"/>
      <c r="N20" s="81"/>
      <c r="O20" s="81"/>
      <c r="P20" s="81"/>
      <c r="Q20" s="81"/>
      <c r="R20" s="81"/>
      <c r="S20" s="81"/>
      <c r="T20" s="81"/>
      <c r="AA20" s="329"/>
      <c r="AB20" s="77"/>
    </row>
    <row r="21" spans="1:28" s="87" customFormat="1" ht="19" customHeight="1">
      <c r="A21" s="72" t="s">
        <v>3</v>
      </c>
      <c r="B21" s="78" t="str">
        <f>$B7</f>
        <v xml:space="preserve">Zhao, Kevin </v>
      </c>
      <c r="C21" s="79"/>
      <c r="D21" s="79"/>
      <c r="E21" s="429">
        <f>$D7</f>
        <v>1598</v>
      </c>
      <c r="F21" s="435"/>
      <c r="G21" s="79"/>
      <c r="H21" s="272">
        <v>13</v>
      </c>
      <c r="I21" s="273">
        <v>15</v>
      </c>
      <c r="J21" s="80" t="str">
        <f>$B11</f>
        <v>Pujari, Sarang *</v>
      </c>
      <c r="K21" s="81"/>
      <c r="L21" s="81"/>
      <c r="Y21" s="436">
        <f>$D11</f>
        <v>685</v>
      </c>
      <c r="Z21" s="437"/>
      <c r="AA21" s="329"/>
      <c r="AB21" s="77" t="s">
        <v>5</v>
      </c>
    </row>
    <row r="22" spans="1:28" s="87" customFormat="1" ht="19" customHeight="1">
      <c r="A22" s="72"/>
      <c r="B22" s="78"/>
      <c r="C22" s="79"/>
      <c r="D22" s="79"/>
      <c r="E22" s="79"/>
      <c r="F22" s="79"/>
      <c r="G22" s="79"/>
      <c r="H22" s="272">
        <v>11</v>
      </c>
      <c r="I22" s="273">
        <v>3</v>
      </c>
      <c r="J22" s="80"/>
      <c r="K22" s="81"/>
      <c r="L22" s="81"/>
      <c r="AA22" s="329"/>
      <c r="AB22" s="77"/>
    </row>
    <row r="23" spans="1:28" s="87" customFormat="1" ht="19" customHeight="1">
      <c r="A23" s="330"/>
      <c r="B23" s="142"/>
      <c r="C23" s="143"/>
      <c r="D23" s="143"/>
      <c r="E23" s="143"/>
      <c r="F23" s="143"/>
      <c r="G23" s="143"/>
      <c r="H23" s="274">
        <v>11</v>
      </c>
      <c r="I23" s="275">
        <v>9</v>
      </c>
      <c r="J23" s="144"/>
      <c r="K23" s="81"/>
      <c r="L23" s="81"/>
      <c r="Y23" s="103"/>
      <c r="Z23" s="103"/>
      <c r="AA23" s="331"/>
      <c r="AB23" s="86"/>
    </row>
    <row r="24" spans="1:28" s="87" customFormat="1" ht="19" customHeight="1">
      <c r="A24" s="68">
        <v>3</v>
      </c>
      <c r="B24" s="130"/>
      <c r="C24" s="131"/>
      <c r="D24" s="131"/>
      <c r="E24" s="131"/>
      <c r="F24" s="131"/>
      <c r="G24" s="131"/>
      <c r="H24" s="270" t="s">
        <v>11</v>
      </c>
      <c r="I24" s="271"/>
      <c r="J24" s="68"/>
      <c r="K24" s="238"/>
      <c r="L24" s="238"/>
      <c r="M24" s="132"/>
      <c r="N24" s="132"/>
      <c r="O24" s="132"/>
      <c r="P24" s="132"/>
      <c r="Q24" s="132"/>
      <c r="R24" s="132"/>
      <c r="S24" s="132"/>
      <c r="T24" s="132"/>
      <c r="AA24" s="329"/>
      <c r="AB24" s="71"/>
    </row>
    <row r="25" spans="1:28" s="87" customFormat="1" ht="19" customHeight="1">
      <c r="A25" s="72"/>
      <c r="B25" s="78"/>
      <c r="C25" s="79"/>
      <c r="D25" s="79"/>
      <c r="E25" s="79"/>
      <c r="F25" s="79"/>
      <c r="G25" s="79"/>
      <c r="H25" s="272" t="s">
        <v>11</v>
      </c>
      <c r="I25" s="273"/>
      <c r="J25" s="72"/>
      <c r="K25" s="328"/>
      <c r="L25" s="328"/>
      <c r="M25" s="81"/>
      <c r="N25" s="81"/>
      <c r="O25" s="81"/>
      <c r="P25" s="81"/>
      <c r="Q25" s="81"/>
      <c r="R25" s="81"/>
      <c r="S25" s="81"/>
      <c r="T25" s="81"/>
      <c r="AA25" s="329"/>
      <c r="AB25" s="77"/>
    </row>
    <row r="26" spans="1:28" s="87" customFormat="1" ht="19" customHeight="1">
      <c r="A26" s="72" t="s">
        <v>2</v>
      </c>
      <c r="B26" s="78" t="str">
        <f>B5</f>
        <v xml:space="preserve">Lin, Emilie </v>
      </c>
      <c r="C26" s="79"/>
      <c r="D26" s="79"/>
      <c r="E26" s="429">
        <f>$D5</f>
        <v>2065</v>
      </c>
      <c r="F26" s="435"/>
      <c r="G26" s="79"/>
      <c r="H26" s="272">
        <v>11</v>
      </c>
      <c r="I26" s="273">
        <v>9</v>
      </c>
      <c r="J26" s="78" t="str">
        <f>$B7</f>
        <v xml:space="preserve">Zhao, Kevin </v>
      </c>
      <c r="K26" s="81"/>
      <c r="L26" s="81"/>
      <c r="Y26" s="429">
        <f>$D7</f>
        <v>1598</v>
      </c>
      <c r="Z26" s="435"/>
      <c r="AA26" s="329"/>
      <c r="AB26" s="77" t="s">
        <v>3</v>
      </c>
    </row>
    <row r="27" spans="1:28" s="87" customFormat="1" ht="19" customHeight="1">
      <c r="A27" s="72"/>
      <c r="B27" s="78"/>
      <c r="C27" s="79"/>
      <c r="D27" s="79"/>
      <c r="E27" s="79"/>
      <c r="F27" s="79"/>
      <c r="G27" s="79"/>
      <c r="H27" s="272">
        <v>11</v>
      </c>
      <c r="I27" s="273">
        <v>5</v>
      </c>
      <c r="J27" s="80"/>
      <c r="K27" s="81"/>
      <c r="L27" s="81"/>
      <c r="AA27" s="329"/>
      <c r="AB27" s="77"/>
    </row>
    <row r="28" spans="1:28" s="87" customFormat="1" ht="19" customHeight="1">
      <c r="A28" s="330"/>
      <c r="B28" s="142"/>
      <c r="C28" s="143"/>
      <c r="D28" s="143"/>
      <c r="E28" s="143"/>
      <c r="F28" s="143"/>
      <c r="G28" s="143"/>
      <c r="H28" s="274">
        <v>11</v>
      </c>
      <c r="I28" s="275">
        <v>5</v>
      </c>
      <c r="J28" s="144"/>
      <c r="K28" s="81"/>
      <c r="L28" s="81"/>
      <c r="Y28" s="103"/>
      <c r="Z28" s="103"/>
      <c r="AA28" s="331"/>
      <c r="AB28" s="86"/>
    </row>
    <row r="29" spans="1:28" s="87" customFormat="1" ht="19" customHeight="1">
      <c r="A29" s="68">
        <v>4</v>
      </c>
      <c r="B29" s="130"/>
      <c r="C29" s="131"/>
      <c r="D29" s="131"/>
      <c r="E29" s="131"/>
      <c r="F29" s="131"/>
      <c r="G29" s="131"/>
      <c r="H29" s="270" t="s">
        <v>11</v>
      </c>
      <c r="I29" s="271"/>
      <c r="J29" s="68"/>
      <c r="K29" s="238"/>
      <c r="L29" s="238"/>
      <c r="M29" s="132"/>
      <c r="N29" s="132"/>
      <c r="O29" s="132"/>
      <c r="P29" s="132"/>
      <c r="Q29" s="132"/>
      <c r="R29" s="132"/>
      <c r="S29" s="132"/>
      <c r="T29" s="132"/>
      <c r="AA29" s="329"/>
      <c r="AB29" s="71"/>
    </row>
    <row r="30" spans="1:28" s="87" customFormat="1" ht="19" customHeight="1">
      <c r="A30" s="72"/>
      <c r="B30" s="78"/>
      <c r="C30" s="79"/>
      <c r="D30" s="79"/>
      <c r="E30" s="79"/>
      <c r="F30" s="79"/>
      <c r="G30" s="79"/>
      <c r="H30" s="272" t="s">
        <v>11</v>
      </c>
      <c r="I30" s="273"/>
      <c r="J30" s="72"/>
      <c r="K30" s="328"/>
      <c r="L30" s="328"/>
      <c r="M30" s="81"/>
      <c r="N30" s="81"/>
      <c r="O30" s="81"/>
      <c r="P30" s="81"/>
      <c r="Q30" s="81"/>
      <c r="R30" s="81"/>
      <c r="S30" s="81"/>
      <c r="T30" s="81"/>
      <c r="AA30" s="329"/>
      <c r="AB30" s="77"/>
    </row>
    <row r="31" spans="1:28" s="87" customFormat="1" ht="19" customHeight="1">
      <c r="A31" s="72" t="s">
        <v>4</v>
      </c>
      <c r="B31" s="78" t="str">
        <f>B9</f>
        <v xml:space="preserve">Wang, Eric </v>
      </c>
      <c r="C31" s="79"/>
      <c r="D31" s="79"/>
      <c r="E31" s="429">
        <f>$D9</f>
        <v>1592</v>
      </c>
      <c r="F31" s="435"/>
      <c r="G31" s="79"/>
      <c r="H31" s="272">
        <v>11</v>
      </c>
      <c r="I31" s="273">
        <v>7</v>
      </c>
      <c r="J31" s="80" t="str">
        <f>$B11</f>
        <v>Pujari, Sarang *</v>
      </c>
      <c r="K31" s="81"/>
      <c r="L31" s="81"/>
      <c r="Y31" s="436">
        <f>$D11</f>
        <v>685</v>
      </c>
      <c r="Z31" s="437"/>
      <c r="AA31" s="329"/>
      <c r="AB31" s="77" t="s">
        <v>5</v>
      </c>
    </row>
    <row r="32" spans="1:28" s="87" customFormat="1" ht="19" customHeight="1">
      <c r="A32" s="72"/>
      <c r="B32" s="78"/>
      <c r="C32" s="79"/>
      <c r="D32" s="79"/>
      <c r="E32" s="79"/>
      <c r="F32" s="79"/>
      <c r="G32" s="79"/>
      <c r="H32" s="272">
        <v>11</v>
      </c>
      <c r="I32" s="273">
        <v>8</v>
      </c>
      <c r="J32" s="80"/>
      <c r="K32" s="81"/>
      <c r="L32" s="81"/>
      <c r="AA32" s="329"/>
      <c r="AB32" s="77"/>
    </row>
    <row r="33" spans="1:33" s="87" customFormat="1" ht="19" customHeight="1">
      <c r="A33" s="330"/>
      <c r="B33" s="142"/>
      <c r="C33" s="143"/>
      <c r="D33" s="143"/>
      <c r="E33" s="143"/>
      <c r="F33" s="143"/>
      <c r="G33" s="143"/>
      <c r="H33" s="274">
        <v>11</v>
      </c>
      <c r="I33" s="275">
        <v>8</v>
      </c>
      <c r="J33" s="144"/>
      <c r="K33" s="81"/>
      <c r="L33" s="81"/>
      <c r="Y33" s="103"/>
      <c r="Z33" s="103"/>
      <c r="AA33" s="331"/>
      <c r="AB33" s="86"/>
    </row>
    <row r="34" spans="1:33" s="87" customFormat="1" ht="19" customHeight="1">
      <c r="A34" s="68">
        <v>5</v>
      </c>
      <c r="B34" s="130"/>
      <c r="C34" s="131"/>
      <c r="D34" s="131"/>
      <c r="E34" s="131"/>
      <c r="F34" s="131"/>
      <c r="G34" s="131"/>
      <c r="H34" s="270" t="s">
        <v>11</v>
      </c>
      <c r="I34" s="271"/>
      <c r="J34" s="68"/>
      <c r="K34" s="238"/>
      <c r="L34" s="238"/>
      <c r="M34" s="132"/>
      <c r="N34" s="132"/>
      <c r="O34" s="132"/>
      <c r="P34" s="132"/>
      <c r="Q34" s="132"/>
      <c r="R34" s="132"/>
      <c r="S34" s="132"/>
      <c r="T34" s="132"/>
      <c r="AA34" s="329"/>
      <c r="AB34" s="71"/>
    </row>
    <row r="35" spans="1:33" s="87" customFormat="1" ht="19" customHeight="1">
      <c r="A35" s="72"/>
      <c r="B35" s="78"/>
      <c r="C35" s="79"/>
      <c r="D35" s="79"/>
      <c r="E35" s="79"/>
      <c r="F35" s="79"/>
      <c r="G35" s="79"/>
      <c r="H35" s="272" t="s">
        <v>11</v>
      </c>
      <c r="I35" s="273"/>
      <c r="J35" s="72"/>
      <c r="K35" s="328"/>
      <c r="L35" s="328"/>
      <c r="M35" s="81"/>
      <c r="N35" s="81"/>
      <c r="O35" s="81"/>
      <c r="P35" s="81"/>
      <c r="Q35" s="81"/>
      <c r="R35" s="81"/>
      <c r="S35" s="81"/>
      <c r="T35" s="81"/>
      <c r="AA35" s="329"/>
      <c r="AB35" s="77"/>
    </row>
    <row r="36" spans="1:33" s="87" customFormat="1" ht="19" customHeight="1">
      <c r="A36" s="72" t="s">
        <v>2</v>
      </c>
      <c r="B36" s="78" t="str">
        <f>B5</f>
        <v xml:space="preserve">Lin, Emilie </v>
      </c>
      <c r="C36" s="79"/>
      <c r="D36" s="79"/>
      <c r="E36" s="429">
        <f>$D5</f>
        <v>2065</v>
      </c>
      <c r="F36" s="435"/>
      <c r="G36" s="79"/>
      <c r="H36" s="272">
        <v>11</v>
      </c>
      <c r="I36" s="273">
        <v>3</v>
      </c>
      <c r="J36" s="80" t="str">
        <f>$B11</f>
        <v>Pujari, Sarang *</v>
      </c>
      <c r="K36" s="81"/>
      <c r="L36" s="81"/>
      <c r="Y36" s="436">
        <f>$D11</f>
        <v>685</v>
      </c>
      <c r="Z36" s="437"/>
      <c r="AA36" s="329"/>
      <c r="AB36" s="77" t="s">
        <v>5</v>
      </c>
    </row>
    <row r="37" spans="1:33" s="87" customFormat="1" ht="19" customHeight="1">
      <c r="A37" s="72"/>
      <c r="B37" s="78"/>
      <c r="C37" s="79"/>
      <c r="D37" s="79"/>
      <c r="E37" s="79"/>
      <c r="F37" s="79"/>
      <c r="G37" s="79"/>
      <c r="H37" s="272">
        <v>11</v>
      </c>
      <c r="I37" s="273">
        <v>1</v>
      </c>
      <c r="J37" s="80"/>
      <c r="K37" s="81"/>
      <c r="L37" s="81"/>
      <c r="AA37" s="329"/>
      <c r="AB37" s="77"/>
    </row>
    <row r="38" spans="1:33" s="87" customFormat="1" ht="19" customHeight="1">
      <c r="A38" s="330"/>
      <c r="B38" s="142"/>
      <c r="C38" s="143"/>
      <c r="D38" s="143"/>
      <c r="E38" s="143"/>
      <c r="F38" s="143"/>
      <c r="G38" s="143"/>
      <c r="H38" s="274">
        <v>11</v>
      </c>
      <c r="I38" s="275">
        <v>1</v>
      </c>
      <c r="J38" s="144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331"/>
      <c r="AB38" s="86"/>
    </row>
    <row r="39" spans="1:33" s="87" customFormat="1" ht="19" customHeight="1">
      <c r="A39" s="68">
        <v>6</v>
      </c>
      <c r="B39" s="130"/>
      <c r="C39" s="131"/>
      <c r="D39" s="131"/>
      <c r="E39" s="131"/>
      <c r="F39" s="131"/>
      <c r="G39" s="131"/>
      <c r="H39" s="270">
        <v>7</v>
      </c>
      <c r="I39" s="271">
        <v>11</v>
      </c>
      <c r="J39" s="72"/>
      <c r="K39" s="328"/>
      <c r="L39" s="328"/>
      <c r="M39" s="81"/>
      <c r="N39" s="81"/>
      <c r="O39" s="81"/>
      <c r="P39" s="81"/>
      <c r="Q39" s="81"/>
      <c r="R39" s="81"/>
      <c r="S39" s="81"/>
      <c r="T39" s="81"/>
      <c r="AA39" s="329"/>
      <c r="AB39" s="77"/>
    </row>
    <row r="40" spans="1:33" s="87" customFormat="1" ht="19" customHeight="1">
      <c r="A40" s="72"/>
      <c r="B40" s="78"/>
      <c r="C40" s="79"/>
      <c r="D40" s="79"/>
      <c r="E40" s="79"/>
      <c r="F40" s="79"/>
      <c r="G40" s="79"/>
      <c r="H40" s="272">
        <v>11</v>
      </c>
      <c r="I40" s="273">
        <v>9</v>
      </c>
      <c r="J40" s="72"/>
      <c r="K40" s="328"/>
      <c r="L40" s="328"/>
      <c r="M40" s="81"/>
      <c r="N40" s="81"/>
      <c r="O40" s="81"/>
      <c r="P40" s="81"/>
      <c r="Q40" s="81"/>
      <c r="R40" s="81"/>
      <c r="S40" s="81"/>
      <c r="T40" s="81"/>
      <c r="AA40" s="329"/>
      <c r="AB40" s="77"/>
    </row>
    <row r="41" spans="1:33" s="87" customFormat="1" ht="19" customHeight="1">
      <c r="A41" s="72" t="s">
        <v>3</v>
      </c>
      <c r="B41" s="78" t="str">
        <f>$B7</f>
        <v xml:space="preserve">Zhao, Kevin </v>
      </c>
      <c r="C41" s="79"/>
      <c r="D41" s="79"/>
      <c r="E41" s="429">
        <f>$D7</f>
        <v>1598</v>
      </c>
      <c r="F41" s="435"/>
      <c r="G41" s="79"/>
      <c r="H41" s="272">
        <v>11</v>
      </c>
      <c r="I41" s="273">
        <v>8</v>
      </c>
      <c r="J41" s="80" t="str">
        <f>$B9</f>
        <v xml:space="preserve">Wang, Eric 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429">
        <f>$D9</f>
        <v>1592</v>
      </c>
      <c r="Z41" s="435"/>
      <c r="AA41" s="243"/>
      <c r="AB41" s="77" t="s">
        <v>4</v>
      </c>
    </row>
    <row r="42" spans="1:33" s="87" customFormat="1" ht="19" customHeight="1">
      <c r="A42" s="72"/>
      <c r="B42" s="78"/>
      <c r="C42" s="79"/>
      <c r="D42" s="79"/>
      <c r="E42" s="79"/>
      <c r="F42" s="79"/>
      <c r="G42" s="79"/>
      <c r="H42" s="272">
        <v>5</v>
      </c>
      <c r="I42" s="273">
        <v>11</v>
      </c>
      <c r="J42" s="80"/>
      <c r="K42" s="81"/>
      <c r="L42" s="81"/>
      <c r="AA42" s="329"/>
      <c r="AB42" s="77"/>
    </row>
    <row r="43" spans="1:33" s="87" customFormat="1" ht="19" customHeight="1">
      <c r="A43" s="330"/>
      <c r="B43" s="142"/>
      <c r="C43" s="143"/>
      <c r="D43" s="143"/>
      <c r="E43" s="143"/>
      <c r="F43" s="143"/>
      <c r="G43" s="143"/>
      <c r="H43" s="274">
        <v>11</v>
      </c>
      <c r="I43" s="275">
        <v>8</v>
      </c>
      <c r="J43" s="144"/>
      <c r="K43" s="103"/>
      <c r="L43" s="103"/>
      <c r="M43" s="103"/>
      <c r="N43" s="103"/>
      <c r="O43" s="103"/>
      <c r="P43" s="103"/>
      <c r="Q43" s="103"/>
      <c r="Y43" s="103"/>
      <c r="Z43" s="103"/>
      <c r="AA43" s="331"/>
      <c r="AB43" s="86"/>
    </row>
    <row r="45" spans="1:33" ht="16" customHeight="1">
      <c r="B45" s="2" t="str">
        <f>B1</f>
        <v>Under 2000 RR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38" t="str">
        <f>Y$1</f>
        <v>Jul 18-19, 2015</v>
      </c>
      <c r="Z45" s="438"/>
      <c r="AA45" s="438"/>
      <c r="AB45" s="438"/>
    </row>
    <row r="46" spans="1:33" ht="16" customHeight="1">
      <c r="B46" s="5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6"/>
    </row>
    <row r="47" spans="1:33">
      <c r="B47" s="5" t="s">
        <v>1</v>
      </c>
      <c r="C47" s="5"/>
      <c r="D47" s="7">
        <v>2</v>
      </c>
      <c r="E47" s="8" t="s">
        <v>2</v>
      </c>
      <c r="F47" s="8"/>
      <c r="G47" s="8"/>
      <c r="H47" s="8" t="s">
        <v>3</v>
      </c>
      <c r="I47" s="8"/>
      <c r="J47" s="8"/>
      <c r="K47" s="8" t="s">
        <v>4</v>
      </c>
      <c r="L47" s="8"/>
      <c r="M47" s="8"/>
      <c r="N47" s="8" t="s">
        <v>5</v>
      </c>
      <c r="O47" s="8"/>
      <c r="P47" s="8"/>
      <c r="Q47" s="9" t="s">
        <v>2</v>
      </c>
      <c r="R47" s="10"/>
      <c r="S47" s="9" t="s">
        <v>3</v>
      </c>
      <c r="T47" s="10"/>
      <c r="U47" s="9" t="s">
        <v>4</v>
      </c>
      <c r="V47" s="10"/>
      <c r="W47" s="9" t="s">
        <v>5</v>
      </c>
      <c r="X47" s="10"/>
      <c r="Y47" s="6" t="s">
        <v>6</v>
      </c>
      <c r="Z47" s="11" t="s">
        <v>7</v>
      </c>
      <c r="AA47" s="12" t="s">
        <v>8</v>
      </c>
      <c r="AB47" s="13" t="s">
        <v>9</v>
      </c>
      <c r="AC47" s="13" t="s">
        <v>16</v>
      </c>
    </row>
    <row r="48" spans="1:33" s="87" customFormat="1" ht="16">
      <c r="B48" s="14">
        <v>28365</v>
      </c>
      <c r="C48" s="15"/>
      <c r="D48" s="16" t="s">
        <v>48</v>
      </c>
      <c r="E48" s="236"/>
      <c r="F48" s="237"/>
      <c r="G48" s="237"/>
      <c r="H48" s="68">
        <f>IF(J49&lt;0,"L",IF(J49&gt;0,"W", ))</f>
        <v>0</v>
      </c>
      <c r="I48" s="238">
        <f>IF($H68&gt;$I68,$I68,-$H68)</f>
        <v>0</v>
      </c>
      <c r="J48" s="239">
        <f>IF($H69&gt;$I69,$I69,-$H69)</f>
        <v>0</v>
      </c>
      <c r="K48" s="68">
        <f>IF(M49&lt;0,"L",IF(M49&gt;0,"W", ))</f>
        <v>0</v>
      </c>
      <c r="L48" s="238">
        <f>IF($H58&gt;$I58,$I58,-$H58)</f>
        <v>0</v>
      </c>
      <c r="M48" s="239">
        <f>IF($H59&gt;$I59,$I59,-$H59)</f>
        <v>0</v>
      </c>
      <c r="N48" s="68">
        <f>IF(P49&lt;0,"L",IF(P49&gt;0,"W", ))</f>
        <v>0</v>
      </c>
      <c r="O48" s="238">
        <f>IF($H78&gt;$I78,$I78,-$H78)</f>
        <v>0</v>
      </c>
      <c r="P48" s="240">
        <f>IF($H79&gt;$I79,$I79,-$H79)</f>
        <v>0</v>
      </c>
      <c r="Q48" s="241"/>
      <c r="R48" s="242"/>
      <c r="S48" s="132">
        <f>IF(H48="W",2, )</f>
        <v>0</v>
      </c>
      <c r="T48" s="243">
        <f>IF(J49&lt;0, 1, )</f>
        <v>0</v>
      </c>
      <c r="U48" s="132">
        <f>IF(K48="W",2, )</f>
        <v>0</v>
      </c>
      <c r="V48" s="243">
        <f>IF(M49&lt;0, 1, )</f>
        <v>0</v>
      </c>
      <c r="W48" s="132">
        <f>IF(N48="W",2, )</f>
        <v>0</v>
      </c>
      <c r="X48" s="243">
        <f>IF(P49&lt;0, 1, )</f>
        <v>0</v>
      </c>
      <c r="Y48" s="71">
        <f>SUM(Q48:X48)</f>
        <v>0</v>
      </c>
      <c r="Z48" s="244"/>
      <c r="AA48" s="245"/>
      <c r="AB48" s="71"/>
      <c r="AC48" s="71"/>
      <c r="AE48" s="87">
        <f t="shared" ref="AE48:AE55" si="2">B48</f>
        <v>28365</v>
      </c>
      <c r="AG48" s="128" t="str">
        <f t="shared" ref="AG48:AG55" si="3">D48</f>
        <v>AITTA</v>
      </c>
    </row>
    <row r="49" spans="1:33" s="87" customFormat="1" ht="16">
      <c r="A49" s="125" t="s">
        <v>2</v>
      </c>
      <c r="B49" s="31" t="s">
        <v>189</v>
      </c>
      <c r="C49" s="32"/>
      <c r="D49" s="33">
        <v>1872</v>
      </c>
      <c r="E49" s="249"/>
      <c r="F49" s="250"/>
      <c r="G49" s="250"/>
      <c r="H49" s="251">
        <f>IF($H70&gt;$I70,$I70,-$H70)</f>
        <v>0</v>
      </c>
      <c r="I49" s="252">
        <f>IF($H71&gt;$I71,$I71,-$H71)</f>
        <v>0</v>
      </c>
      <c r="J49" s="252">
        <f>IF($H72&gt;$I72,$I72,-$H72)</f>
        <v>0</v>
      </c>
      <c r="K49" s="251">
        <f>IF($H60&gt;$I60,$I60,-$H60)</f>
        <v>0</v>
      </c>
      <c r="L49" s="252">
        <f>IF($H61&gt;$I61,$I61,-$H61)</f>
        <v>0</v>
      </c>
      <c r="M49" s="252">
        <f>IF($H62&gt;$I62,$I62,-$H62)</f>
        <v>0</v>
      </c>
      <c r="N49" s="251">
        <f>IF($H80&gt;$I80,$I80,-$H80)</f>
        <v>0</v>
      </c>
      <c r="O49" s="252">
        <f>IF($H81&gt;$I81,$I81,-$H81)</f>
        <v>0</v>
      </c>
      <c r="P49" s="253">
        <f>IF($H82&gt;$I82,$I82,-$H82)</f>
        <v>0</v>
      </c>
      <c r="Q49" s="254"/>
      <c r="R49" s="255"/>
      <c r="S49" s="103"/>
      <c r="T49" s="125"/>
      <c r="U49" s="103"/>
      <c r="V49" s="125"/>
      <c r="W49" s="103"/>
      <c r="X49" s="125"/>
      <c r="Y49" s="86"/>
      <c r="Z49" s="256" t="s">
        <v>10</v>
      </c>
      <c r="AA49" s="257" t="s">
        <v>10</v>
      </c>
      <c r="AB49" s="86"/>
      <c r="AC49" s="86"/>
      <c r="AD49" s="329">
        <v>1</v>
      </c>
      <c r="AE49" s="87" t="str">
        <f t="shared" si="2"/>
        <v xml:space="preserve">Teotia, Seemant </v>
      </c>
      <c r="AG49" s="87">
        <f t="shared" si="3"/>
        <v>1872</v>
      </c>
    </row>
    <row r="50" spans="1:33" s="87" customFormat="1" ht="16">
      <c r="A50" s="126"/>
      <c r="B50" s="332">
        <v>4373</v>
      </c>
      <c r="C50" s="333"/>
      <c r="D50" s="16">
        <v>0</v>
      </c>
      <c r="E50" s="68">
        <f>IF(G51&lt;0,"L",IF(G51&gt;0,"W", ))</f>
        <v>0</v>
      </c>
      <c r="F50" s="238">
        <f>-I48</f>
        <v>0</v>
      </c>
      <c r="G50" s="258">
        <f>-J48</f>
        <v>0</v>
      </c>
      <c r="H50" s="236"/>
      <c r="I50" s="237"/>
      <c r="J50" s="237"/>
      <c r="K50" s="68">
        <f>IF(M51&lt;0,"L",IF(M51&gt;0,"W", ))</f>
        <v>0</v>
      </c>
      <c r="L50" s="238">
        <f>IF(H83&gt;$I83,$I83,-$H83)</f>
        <v>0</v>
      </c>
      <c r="M50" s="239">
        <f>IF(H84&gt;$I84,$I84,-$H84)</f>
        <v>0</v>
      </c>
      <c r="N50" s="68">
        <f>IF(P51&lt;0,"L",IF(P51&gt;0,"W", ))</f>
        <v>0</v>
      </c>
      <c r="O50" s="238">
        <f>IF($H63&gt;$I63,$I63,-$H63)</f>
        <v>0</v>
      </c>
      <c r="P50" s="240">
        <f>IF($H64&gt;$I64,$I64,-$H64)</f>
        <v>0</v>
      </c>
      <c r="Q50" s="259">
        <f>IF(E50="W",2, )</f>
        <v>0</v>
      </c>
      <c r="R50" s="258">
        <f>IF(G51&lt;0, 1, )</f>
        <v>0</v>
      </c>
      <c r="S50" s="241"/>
      <c r="T50" s="242"/>
      <c r="U50" s="132">
        <f>IF(K50="W",2, )</f>
        <v>0</v>
      </c>
      <c r="V50" s="243">
        <f>IF(M51&lt;0, 1, )</f>
        <v>0</v>
      </c>
      <c r="W50" s="132">
        <f>IF(N50="W",2, )</f>
        <v>0</v>
      </c>
      <c r="X50" s="243">
        <f>IF(P51&lt;0, 1, )</f>
        <v>0</v>
      </c>
      <c r="Y50" s="71">
        <f>SUM(Q50:X50)</f>
        <v>0</v>
      </c>
      <c r="Z50" s="244"/>
      <c r="AA50" s="245"/>
      <c r="AB50" s="77"/>
      <c r="AC50" s="77"/>
      <c r="AD50" s="329"/>
      <c r="AE50" s="87">
        <f t="shared" si="2"/>
        <v>4373</v>
      </c>
      <c r="AG50" s="128">
        <f t="shared" si="3"/>
        <v>0</v>
      </c>
    </row>
    <row r="51" spans="1:33" s="87" customFormat="1" ht="16">
      <c r="A51" s="125" t="s">
        <v>3</v>
      </c>
      <c r="B51" s="51" t="s">
        <v>190</v>
      </c>
      <c r="C51" s="41"/>
      <c r="D51" s="334">
        <v>1559</v>
      </c>
      <c r="E51" s="72">
        <f>-H49</f>
        <v>0</v>
      </c>
      <c r="F51" s="260">
        <f>-I49</f>
        <v>0</v>
      </c>
      <c r="G51" s="243">
        <f>-J49</f>
        <v>0</v>
      </c>
      <c r="H51" s="249"/>
      <c r="I51" s="250"/>
      <c r="J51" s="250"/>
      <c r="K51" s="251">
        <f>IF(H85&gt;$I85,$I85,-$H85)</f>
        <v>0</v>
      </c>
      <c r="L51" s="252">
        <f>IF(H86&gt;$I86,$I86,-$H86)</f>
        <v>0</v>
      </c>
      <c r="M51" s="252">
        <f>IF($H87&gt;$I87,$I87,-$H87)</f>
        <v>0</v>
      </c>
      <c r="N51" s="251">
        <f>IF($H65&gt;$I65,$I65,-$H65)</f>
        <v>0</v>
      </c>
      <c r="O51" s="252">
        <f>IF($H66&gt;$I66,$I66,-$H66)</f>
        <v>0</v>
      </c>
      <c r="P51" s="253">
        <f>IF($H67&gt;$I67,$I67,-$H67)</f>
        <v>0</v>
      </c>
      <c r="Q51" s="144"/>
      <c r="R51" s="125"/>
      <c r="S51" s="254"/>
      <c r="T51" s="255"/>
      <c r="U51" s="103"/>
      <c r="V51" s="125"/>
      <c r="W51" s="103"/>
      <c r="X51" s="125"/>
      <c r="Y51" s="86"/>
      <c r="Z51" s="256" t="s">
        <v>10</v>
      </c>
      <c r="AA51" s="257" t="s">
        <v>10</v>
      </c>
      <c r="AB51" s="86"/>
      <c r="AC51" s="86"/>
      <c r="AD51" s="329">
        <v>2</v>
      </c>
      <c r="AE51" s="87" t="str">
        <f t="shared" si="2"/>
        <v>Bowlander, Bob O.</v>
      </c>
      <c r="AG51" s="87">
        <f t="shared" si="3"/>
        <v>1559</v>
      </c>
    </row>
    <row r="52" spans="1:33" s="87" customFormat="1" ht="16">
      <c r="A52" s="126"/>
      <c r="B52" s="332">
        <v>19042</v>
      </c>
      <c r="C52" s="333"/>
      <c r="D52" s="16" t="s">
        <v>21</v>
      </c>
      <c r="E52" s="68">
        <f>IF(G53&lt;0,"L",IF(G53&gt;0,"W", ))</f>
        <v>0</v>
      </c>
      <c r="F52" s="238">
        <f>-L48</f>
        <v>0</v>
      </c>
      <c r="G52" s="258">
        <f>-M48</f>
        <v>0</v>
      </c>
      <c r="H52" s="68">
        <f>IF(J53&lt;0,"L",IF(J53&gt;0,"W", ))</f>
        <v>0</v>
      </c>
      <c r="I52" s="238">
        <f>-L50</f>
        <v>0</v>
      </c>
      <c r="J52" s="258">
        <f>-M50</f>
        <v>0</v>
      </c>
      <c r="K52" s="236"/>
      <c r="L52" s="237"/>
      <c r="M52" s="237"/>
      <c r="N52" s="68">
        <f>IF(P53&lt;0,"L",IF(P53&gt;0,"W", ))</f>
        <v>0</v>
      </c>
      <c r="O52" s="238">
        <f>IF($H73&gt;$I73,$I73,-$H73)</f>
        <v>0</v>
      </c>
      <c r="P52" s="240">
        <f>IF($H74&gt;$I74,$I74,-$H74)</f>
        <v>0</v>
      </c>
      <c r="Q52" s="259">
        <f>IF(E52="W",2, )</f>
        <v>0</v>
      </c>
      <c r="R52" s="258">
        <f>IF(G53&lt;0, 1, )</f>
        <v>0</v>
      </c>
      <c r="S52" s="132">
        <f>IF(H52="W",2, )</f>
        <v>0</v>
      </c>
      <c r="T52" s="243">
        <f>IF(J53&lt;0, 1, )</f>
        <v>0</v>
      </c>
      <c r="U52" s="241"/>
      <c r="V52" s="242"/>
      <c r="W52" s="132">
        <f>IF(N52="W",2, )</f>
        <v>0</v>
      </c>
      <c r="X52" s="243">
        <f>IF(P53&lt;0, 1, )</f>
        <v>0</v>
      </c>
      <c r="Y52" s="71">
        <f>SUM(Q52:X52)</f>
        <v>0</v>
      </c>
      <c r="Z52" s="244"/>
      <c r="AA52" s="245"/>
      <c r="AB52" s="77"/>
      <c r="AC52" s="77"/>
      <c r="AD52" s="329"/>
      <c r="AE52" s="87">
        <f t="shared" si="2"/>
        <v>19042</v>
      </c>
      <c r="AG52" s="128" t="str">
        <f t="shared" si="3"/>
        <v>AGTTA</v>
      </c>
    </row>
    <row r="53" spans="1:33" s="87" customFormat="1" ht="16">
      <c r="A53" s="125" t="s">
        <v>4</v>
      </c>
      <c r="B53" s="51" t="s">
        <v>191</v>
      </c>
      <c r="C53" s="41"/>
      <c r="D53" s="334">
        <v>1547</v>
      </c>
      <c r="E53" s="72">
        <f>-K49</f>
        <v>0</v>
      </c>
      <c r="F53" s="260">
        <f>-L49</f>
        <v>0</v>
      </c>
      <c r="G53" s="243">
        <f>-M49</f>
        <v>0</v>
      </c>
      <c r="H53" s="72">
        <f>-K51</f>
        <v>0</v>
      </c>
      <c r="I53" s="260">
        <f>-L51</f>
        <v>0</v>
      </c>
      <c r="J53" s="243">
        <f>-M51</f>
        <v>0</v>
      </c>
      <c r="K53" s="249"/>
      <c r="L53" s="250"/>
      <c r="M53" s="250"/>
      <c r="N53" s="251">
        <f>IF($H75&gt;$I75,$I75,-$H75)</f>
        <v>0</v>
      </c>
      <c r="O53" s="252">
        <f>IF($H76&gt;$I76,$I76,-$H76)</f>
        <v>0</v>
      </c>
      <c r="P53" s="253">
        <f>IF($H77&gt;$I77,$I77,-$H77)</f>
        <v>0</v>
      </c>
      <c r="Q53" s="144"/>
      <c r="R53" s="125"/>
      <c r="S53" s="103"/>
      <c r="T53" s="125"/>
      <c r="U53" s="254"/>
      <c r="V53" s="255"/>
      <c r="W53" s="103"/>
      <c r="X53" s="125"/>
      <c r="Y53" s="86"/>
      <c r="Z53" s="256" t="s">
        <v>10</v>
      </c>
      <c r="AA53" s="257" t="s">
        <v>10</v>
      </c>
      <c r="AB53" s="86"/>
      <c r="AC53" s="86"/>
      <c r="AD53" s="329">
        <v>3</v>
      </c>
      <c r="AE53" s="87" t="str">
        <f t="shared" si="2"/>
        <v>Chin, Kingsley N</v>
      </c>
      <c r="AG53" s="87">
        <f t="shared" si="3"/>
        <v>1547</v>
      </c>
    </row>
    <row r="54" spans="1:33" s="87" customFormat="1" ht="16">
      <c r="A54" s="126"/>
      <c r="B54" s="332">
        <v>94740</v>
      </c>
      <c r="C54" s="333"/>
      <c r="D54" s="16" t="s">
        <v>57</v>
      </c>
      <c r="E54" s="68">
        <f>IF(G55&lt;0,"L",IF(G55&gt;0,"W", ))</f>
        <v>0</v>
      </c>
      <c r="F54" s="238">
        <f>-O48</f>
        <v>0</v>
      </c>
      <c r="G54" s="261">
        <f>-P48</f>
        <v>0</v>
      </c>
      <c r="H54" s="68">
        <f>IF(J55&lt;0,"L",IF(J55&gt;0,"W", ))</f>
        <v>0</v>
      </c>
      <c r="I54" s="238">
        <f>-O50</f>
        <v>0</v>
      </c>
      <c r="J54" s="258">
        <f>-P50</f>
        <v>0</v>
      </c>
      <c r="K54" s="68">
        <f>IF(M55&lt;0,"L",IF(M55&gt;0,"W", ))</f>
        <v>0</v>
      </c>
      <c r="L54" s="238">
        <f>-O52</f>
        <v>0</v>
      </c>
      <c r="M54" s="258">
        <f>-P52</f>
        <v>0</v>
      </c>
      <c r="N54" s="236"/>
      <c r="O54" s="237"/>
      <c r="P54" s="262"/>
      <c r="Q54" s="132">
        <f>IF(E54="W",2, )</f>
        <v>0</v>
      </c>
      <c r="R54" s="150">
        <f>IF(E54="L",1, )</f>
        <v>0</v>
      </c>
      <c r="S54" s="132">
        <f>IF(H54="W",2, )</f>
        <v>0</v>
      </c>
      <c r="T54" s="243">
        <f>IF(J55&lt;0, 1, )</f>
        <v>0</v>
      </c>
      <c r="U54" s="132">
        <f>IF(K54="W",2, )</f>
        <v>0</v>
      </c>
      <c r="V54" s="243">
        <f>IF(M55&lt;0, 1, )</f>
        <v>0</v>
      </c>
      <c r="W54" s="241"/>
      <c r="X54" s="242"/>
      <c r="Y54" s="238">
        <f>SUM(Q54:X54)</f>
        <v>0</v>
      </c>
      <c r="Z54" s="244"/>
      <c r="AA54" s="245"/>
      <c r="AB54" s="77"/>
      <c r="AC54" s="77"/>
      <c r="AD54" s="329"/>
      <c r="AE54" s="87">
        <f t="shared" si="2"/>
        <v>94740</v>
      </c>
      <c r="AG54" s="128" t="str">
        <f t="shared" si="3"/>
        <v>none</v>
      </c>
    </row>
    <row r="55" spans="1:33" s="87" customFormat="1" ht="16">
      <c r="A55" s="125" t="s">
        <v>5</v>
      </c>
      <c r="B55" s="51" t="s">
        <v>56</v>
      </c>
      <c r="C55" s="41"/>
      <c r="D55" s="334">
        <v>708</v>
      </c>
      <c r="E55" s="266">
        <f>-N49</f>
        <v>0</v>
      </c>
      <c r="F55" s="267">
        <f>-O49</f>
        <v>0</v>
      </c>
      <c r="G55" s="268">
        <f>-P49</f>
        <v>0</v>
      </c>
      <c r="H55" s="330">
        <f>-N51</f>
        <v>0</v>
      </c>
      <c r="I55" s="267">
        <f>-O51</f>
        <v>0</v>
      </c>
      <c r="J55" s="109">
        <f>-P51</f>
        <v>0</v>
      </c>
      <c r="K55" s="330">
        <f>-N53</f>
        <v>0</v>
      </c>
      <c r="L55" s="267">
        <f>-O53</f>
        <v>0</v>
      </c>
      <c r="M55" s="109">
        <f>-P53</f>
        <v>0</v>
      </c>
      <c r="N55" s="249"/>
      <c r="O55" s="250"/>
      <c r="P55" s="269"/>
      <c r="Q55" s="103"/>
      <c r="R55" s="125"/>
      <c r="S55" s="103"/>
      <c r="T55" s="125"/>
      <c r="U55" s="103"/>
      <c r="V55" s="125"/>
      <c r="W55" s="254"/>
      <c r="X55" s="255"/>
      <c r="Y55" s="331"/>
      <c r="Z55" s="256" t="s">
        <v>10</v>
      </c>
      <c r="AA55" s="257" t="s">
        <v>10</v>
      </c>
      <c r="AB55" s="86"/>
      <c r="AC55" s="86"/>
      <c r="AD55" s="329">
        <v>4</v>
      </c>
      <c r="AE55" s="87" t="str">
        <f t="shared" si="2"/>
        <v xml:space="preserve">Wang, Benjamin </v>
      </c>
      <c r="AG55" s="87">
        <f t="shared" si="3"/>
        <v>708</v>
      </c>
    </row>
    <row r="56" spans="1:33" s="87" customFormat="1" ht="16">
      <c r="X56" s="329"/>
      <c r="AD56" s="329"/>
    </row>
    <row r="57" spans="1:33" s="87" customFormat="1" ht="16">
      <c r="H57" s="128" t="s">
        <v>1</v>
      </c>
      <c r="I57" s="329">
        <f>D47</f>
        <v>2</v>
      </c>
      <c r="J57" s="329"/>
      <c r="K57" s="329"/>
      <c r="L57" s="329"/>
      <c r="Y57" s="103"/>
      <c r="Z57" s="103"/>
      <c r="AA57" s="103"/>
      <c r="AB57" s="329"/>
    </row>
    <row r="58" spans="1:33" s="87" customFormat="1" ht="19" customHeight="1">
      <c r="A58" s="68">
        <v>1</v>
      </c>
      <c r="B58" s="130"/>
      <c r="C58" s="131"/>
      <c r="D58" s="131"/>
      <c r="E58" s="131"/>
      <c r="F58" s="131"/>
      <c r="G58" s="131"/>
      <c r="H58" s="270" t="s">
        <v>11</v>
      </c>
      <c r="I58" s="271"/>
      <c r="J58" s="68"/>
      <c r="K58" s="238"/>
      <c r="L58" s="238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258"/>
      <c r="AB58" s="71"/>
    </row>
    <row r="59" spans="1:33" s="87" customFormat="1" ht="19" customHeight="1">
      <c r="A59" s="72"/>
      <c r="B59" s="78"/>
      <c r="C59" s="79"/>
      <c r="D59" s="79"/>
      <c r="E59" s="79"/>
      <c r="F59" s="79"/>
      <c r="G59" s="79"/>
      <c r="H59" s="272" t="s">
        <v>11</v>
      </c>
      <c r="I59" s="273"/>
      <c r="J59" s="72"/>
      <c r="K59" s="328"/>
      <c r="L59" s="328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43"/>
      <c r="AB59" s="77"/>
    </row>
    <row r="60" spans="1:33" s="87" customFormat="1" ht="19" customHeight="1">
      <c r="A60" s="72" t="s">
        <v>2</v>
      </c>
      <c r="B60" s="78" t="str">
        <f>B49</f>
        <v xml:space="preserve">Teotia, Seemant </v>
      </c>
      <c r="C60" s="79"/>
      <c r="D60" s="79"/>
      <c r="E60" s="429">
        <f>$D49</f>
        <v>1872</v>
      </c>
      <c r="F60" s="435"/>
      <c r="G60" s="79"/>
      <c r="H60" s="272" t="s">
        <v>11</v>
      </c>
      <c r="I60" s="273"/>
      <c r="J60" s="80" t="str">
        <f>$B53</f>
        <v>Chin, Kingsley N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429">
        <f>$D53</f>
        <v>1547</v>
      </c>
      <c r="Z60" s="435"/>
      <c r="AA60" s="243"/>
      <c r="AB60" s="77" t="s">
        <v>4</v>
      </c>
    </row>
    <row r="61" spans="1:33" s="87" customFormat="1" ht="19" customHeight="1">
      <c r="A61" s="72"/>
      <c r="B61" s="78"/>
      <c r="C61" s="79"/>
      <c r="D61" s="79"/>
      <c r="E61" s="79"/>
      <c r="F61" s="79"/>
      <c r="G61" s="79"/>
      <c r="H61" s="272" t="s">
        <v>11</v>
      </c>
      <c r="I61" s="273"/>
      <c r="J61" s="80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43"/>
      <c r="AB61" s="77"/>
    </row>
    <row r="62" spans="1:33" s="87" customFormat="1" ht="19" customHeight="1">
      <c r="A62" s="330"/>
      <c r="B62" s="142"/>
      <c r="C62" s="143"/>
      <c r="D62" s="143"/>
      <c r="E62" s="143"/>
      <c r="F62" s="143"/>
      <c r="G62" s="143"/>
      <c r="H62" s="274" t="s">
        <v>11</v>
      </c>
      <c r="I62" s="275"/>
      <c r="J62" s="144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9"/>
      <c r="AB62" s="86"/>
    </row>
    <row r="63" spans="1:33" s="87" customFormat="1" ht="19" customHeight="1">
      <c r="A63" s="68">
        <v>2</v>
      </c>
      <c r="B63" s="130"/>
      <c r="C63" s="131"/>
      <c r="D63" s="131"/>
      <c r="E63" s="131"/>
      <c r="F63" s="131"/>
      <c r="G63" s="131"/>
      <c r="H63" s="270" t="s">
        <v>11</v>
      </c>
      <c r="I63" s="271"/>
      <c r="J63" s="72"/>
      <c r="K63" s="328"/>
      <c r="L63" s="328"/>
      <c r="M63" s="81"/>
      <c r="N63" s="81"/>
      <c r="O63" s="81"/>
      <c r="P63" s="81"/>
      <c r="Q63" s="81"/>
      <c r="R63" s="81"/>
      <c r="S63" s="81"/>
      <c r="T63" s="81"/>
      <c r="AA63" s="329"/>
      <c r="AB63" s="71"/>
    </row>
    <row r="64" spans="1:33" s="87" customFormat="1" ht="19" customHeight="1">
      <c r="A64" s="72"/>
      <c r="B64" s="78"/>
      <c r="C64" s="79"/>
      <c r="D64" s="79"/>
      <c r="E64" s="79"/>
      <c r="F64" s="79"/>
      <c r="G64" s="79"/>
      <c r="H64" s="272" t="s">
        <v>11</v>
      </c>
      <c r="I64" s="273"/>
      <c r="J64" s="72"/>
      <c r="K64" s="328"/>
      <c r="L64" s="328"/>
      <c r="M64" s="81"/>
      <c r="N64" s="81"/>
      <c r="O64" s="81"/>
      <c r="P64" s="81"/>
      <c r="Q64" s="81"/>
      <c r="R64" s="81"/>
      <c r="S64" s="81"/>
      <c r="T64" s="81"/>
      <c r="AA64" s="329"/>
      <c r="AB64" s="77"/>
    </row>
    <row r="65" spans="1:28" s="87" customFormat="1" ht="19" customHeight="1">
      <c r="A65" s="72" t="s">
        <v>3</v>
      </c>
      <c r="B65" s="78" t="str">
        <f>$B51</f>
        <v>Bowlander, Bob O.</v>
      </c>
      <c r="C65" s="79"/>
      <c r="D65" s="79"/>
      <c r="E65" s="429">
        <f>$D51</f>
        <v>1559</v>
      </c>
      <c r="F65" s="435"/>
      <c r="G65" s="79"/>
      <c r="H65" s="272" t="s">
        <v>11</v>
      </c>
      <c r="I65" s="273"/>
      <c r="J65" s="80" t="str">
        <f>$B55</f>
        <v xml:space="preserve">Wang, Benjamin </v>
      </c>
      <c r="K65" s="81"/>
      <c r="L65" s="81"/>
      <c r="Y65" s="436">
        <f>$D55</f>
        <v>708</v>
      </c>
      <c r="Z65" s="437"/>
      <c r="AA65" s="329"/>
      <c r="AB65" s="77" t="s">
        <v>5</v>
      </c>
    </row>
    <row r="66" spans="1:28" s="87" customFormat="1" ht="19" customHeight="1">
      <c r="A66" s="72"/>
      <c r="B66" s="78"/>
      <c r="C66" s="79"/>
      <c r="D66" s="79"/>
      <c r="E66" s="79"/>
      <c r="F66" s="79"/>
      <c r="G66" s="79"/>
      <c r="H66" s="272" t="s">
        <v>11</v>
      </c>
      <c r="I66" s="273"/>
      <c r="J66" s="80"/>
      <c r="K66" s="81"/>
      <c r="L66" s="81"/>
      <c r="AA66" s="329"/>
      <c r="AB66" s="77"/>
    </row>
    <row r="67" spans="1:28" s="87" customFormat="1" ht="19" customHeight="1">
      <c r="A67" s="330"/>
      <c r="B67" s="142"/>
      <c r="C67" s="143"/>
      <c r="D67" s="143"/>
      <c r="E67" s="143"/>
      <c r="F67" s="143"/>
      <c r="G67" s="143"/>
      <c r="H67" s="274" t="s">
        <v>11</v>
      </c>
      <c r="I67" s="275"/>
      <c r="J67" s="144"/>
      <c r="K67" s="81"/>
      <c r="L67" s="81"/>
      <c r="Y67" s="103"/>
      <c r="Z67" s="103"/>
      <c r="AA67" s="331"/>
      <c r="AB67" s="86"/>
    </row>
    <row r="68" spans="1:28" s="87" customFormat="1" ht="19" customHeight="1">
      <c r="A68" s="68">
        <v>3</v>
      </c>
      <c r="B68" s="130"/>
      <c r="C68" s="131"/>
      <c r="D68" s="131"/>
      <c r="E68" s="131"/>
      <c r="F68" s="131"/>
      <c r="G68" s="131"/>
      <c r="H68" s="270" t="s">
        <v>11</v>
      </c>
      <c r="I68" s="271"/>
      <c r="J68" s="68"/>
      <c r="K68" s="238"/>
      <c r="L68" s="238"/>
      <c r="M68" s="132"/>
      <c r="N68" s="132"/>
      <c r="O68" s="132"/>
      <c r="P68" s="132"/>
      <c r="Q68" s="132"/>
      <c r="R68" s="132"/>
      <c r="S68" s="132"/>
      <c r="T68" s="132"/>
      <c r="AA68" s="329"/>
      <c r="AB68" s="71"/>
    </row>
    <row r="69" spans="1:28" s="87" customFormat="1" ht="19" customHeight="1">
      <c r="A69" s="72"/>
      <c r="B69" s="78"/>
      <c r="C69" s="79"/>
      <c r="D69" s="79"/>
      <c r="E69" s="79"/>
      <c r="F69" s="79"/>
      <c r="G69" s="79"/>
      <c r="H69" s="272" t="s">
        <v>11</v>
      </c>
      <c r="I69" s="273"/>
      <c r="J69" s="72"/>
      <c r="K69" s="328"/>
      <c r="L69" s="328"/>
      <c r="M69" s="81"/>
      <c r="N69" s="81"/>
      <c r="O69" s="81"/>
      <c r="P69" s="81"/>
      <c r="Q69" s="81"/>
      <c r="R69" s="81"/>
      <c r="S69" s="81"/>
      <c r="T69" s="81"/>
      <c r="AA69" s="329"/>
      <c r="AB69" s="77"/>
    </row>
    <row r="70" spans="1:28" s="87" customFormat="1" ht="19" customHeight="1">
      <c r="A70" s="72" t="s">
        <v>2</v>
      </c>
      <c r="B70" s="78" t="str">
        <f>B49</f>
        <v xml:space="preserve">Teotia, Seemant </v>
      </c>
      <c r="C70" s="79"/>
      <c r="D70" s="79"/>
      <c r="E70" s="429">
        <f>$D49</f>
        <v>1872</v>
      </c>
      <c r="F70" s="435"/>
      <c r="G70" s="79"/>
      <c r="H70" s="272" t="s">
        <v>11</v>
      </c>
      <c r="I70" s="273"/>
      <c r="J70" s="78" t="str">
        <f>$B51</f>
        <v>Bowlander, Bob O.</v>
      </c>
      <c r="K70" s="81"/>
      <c r="L70" s="81"/>
      <c r="Y70" s="429">
        <f>$D51</f>
        <v>1559</v>
      </c>
      <c r="Z70" s="435"/>
      <c r="AA70" s="329"/>
      <c r="AB70" s="77" t="s">
        <v>3</v>
      </c>
    </row>
    <row r="71" spans="1:28" s="87" customFormat="1" ht="19" customHeight="1">
      <c r="A71" s="72"/>
      <c r="B71" s="78"/>
      <c r="C71" s="79"/>
      <c r="D71" s="79"/>
      <c r="E71" s="79"/>
      <c r="F71" s="79"/>
      <c r="G71" s="79"/>
      <c r="H71" s="272" t="s">
        <v>11</v>
      </c>
      <c r="I71" s="273"/>
      <c r="J71" s="80"/>
      <c r="K71" s="81"/>
      <c r="L71" s="81"/>
      <c r="AA71" s="329"/>
      <c r="AB71" s="77"/>
    </row>
    <row r="72" spans="1:28" s="87" customFormat="1" ht="19" customHeight="1">
      <c r="A72" s="330"/>
      <c r="B72" s="142"/>
      <c r="C72" s="143"/>
      <c r="D72" s="143"/>
      <c r="E72" s="143"/>
      <c r="F72" s="143"/>
      <c r="G72" s="143"/>
      <c r="H72" s="274" t="s">
        <v>11</v>
      </c>
      <c r="I72" s="275"/>
      <c r="J72" s="144"/>
      <c r="K72" s="81"/>
      <c r="L72" s="81"/>
      <c r="Y72" s="103"/>
      <c r="Z72" s="103"/>
      <c r="AA72" s="331"/>
      <c r="AB72" s="86"/>
    </row>
    <row r="73" spans="1:28" s="87" customFormat="1" ht="19" customHeight="1">
      <c r="A73" s="68">
        <v>4</v>
      </c>
      <c r="B73" s="130"/>
      <c r="C73" s="131"/>
      <c r="D73" s="131"/>
      <c r="E73" s="131"/>
      <c r="F73" s="131"/>
      <c r="G73" s="131"/>
      <c r="H73" s="270" t="s">
        <v>11</v>
      </c>
      <c r="I73" s="271"/>
      <c r="J73" s="68"/>
      <c r="K73" s="238"/>
      <c r="L73" s="238"/>
      <c r="M73" s="132"/>
      <c r="N73" s="132"/>
      <c r="O73" s="132"/>
      <c r="P73" s="132"/>
      <c r="Q73" s="132"/>
      <c r="R73" s="132"/>
      <c r="S73" s="132"/>
      <c r="T73" s="132"/>
      <c r="AA73" s="329"/>
      <c r="AB73" s="71"/>
    </row>
    <row r="74" spans="1:28" s="87" customFormat="1" ht="19" customHeight="1">
      <c r="A74" s="72"/>
      <c r="B74" s="78"/>
      <c r="C74" s="79"/>
      <c r="D74" s="79"/>
      <c r="E74" s="79"/>
      <c r="F74" s="79"/>
      <c r="G74" s="79"/>
      <c r="H74" s="272" t="s">
        <v>11</v>
      </c>
      <c r="I74" s="273"/>
      <c r="J74" s="72"/>
      <c r="K74" s="328"/>
      <c r="L74" s="328"/>
      <c r="M74" s="81"/>
      <c r="N74" s="81"/>
      <c r="O74" s="81"/>
      <c r="P74" s="81"/>
      <c r="Q74" s="81"/>
      <c r="R74" s="81"/>
      <c r="S74" s="81"/>
      <c r="T74" s="81"/>
      <c r="AA74" s="329"/>
      <c r="AB74" s="77"/>
    </row>
    <row r="75" spans="1:28" s="87" customFormat="1" ht="19" customHeight="1">
      <c r="A75" s="72" t="s">
        <v>4</v>
      </c>
      <c r="B75" s="78" t="str">
        <f>B53</f>
        <v>Chin, Kingsley N</v>
      </c>
      <c r="C75" s="79"/>
      <c r="D75" s="79"/>
      <c r="E75" s="429">
        <f>$D53</f>
        <v>1547</v>
      </c>
      <c r="F75" s="435"/>
      <c r="G75" s="79"/>
      <c r="H75" s="272" t="s">
        <v>11</v>
      </c>
      <c r="I75" s="273"/>
      <c r="J75" s="80" t="str">
        <f>$B55</f>
        <v xml:space="preserve">Wang, Benjamin </v>
      </c>
      <c r="K75" s="81"/>
      <c r="L75" s="81"/>
      <c r="Y75" s="436">
        <f>$D55</f>
        <v>708</v>
      </c>
      <c r="Z75" s="437"/>
      <c r="AA75" s="329"/>
      <c r="AB75" s="77" t="s">
        <v>5</v>
      </c>
    </row>
    <row r="76" spans="1:28" s="87" customFormat="1" ht="19" customHeight="1">
      <c r="A76" s="72"/>
      <c r="B76" s="78"/>
      <c r="C76" s="79"/>
      <c r="D76" s="79"/>
      <c r="E76" s="79"/>
      <c r="F76" s="79"/>
      <c r="G76" s="79"/>
      <c r="H76" s="272" t="s">
        <v>11</v>
      </c>
      <c r="I76" s="273"/>
      <c r="J76" s="80"/>
      <c r="K76" s="81"/>
      <c r="L76" s="81"/>
      <c r="AA76" s="329"/>
      <c r="AB76" s="77"/>
    </row>
    <row r="77" spans="1:28" s="87" customFormat="1" ht="19" customHeight="1">
      <c r="A77" s="330"/>
      <c r="B77" s="142"/>
      <c r="C77" s="143"/>
      <c r="D77" s="143"/>
      <c r="E77" s="143"/>
      <c r="F77" s="143"/>
      <c r="G77" s="143"/>
      <c r="H77" s="274" t="s">
        <v>11</v>
      </c>
      <c r="I77" s="275"/>
      <c r="J77" s="144"/>
      <c r="K77" s="81"/>
      <c r="L77" s="81"/>
      <c r="Y77" s="103"/>
      <c r="Z77" s="103"/>
      <c r="AA77" s="331"/>
      <c r="AB77" s="86"/>
    </row>
    <row r="78" spans="1:28" s="87" customFormat="1" ht="17" customHeight="1">
      <c r="A78" s="68">
        <v>5</v>
      </c>
      <c r="B78" s="130"/>
      <c r="C78" s="131"/>
      <c r="D78" s="131"/>
      <c r="E78" s="131"/>
      <c r="F78" s="131"/>
      <c r="G78" s="131"/>
      <c r="H78" s="270" t="s">
        <v>11</v>
      </c>
      <c r="I78" s="271"/>
      <c r="J78" s="68"/>
      <c r="K78" s="238"/>
      <c r="L78" s="238"/>
      <c r="M78" s="132"/>
      <c r="N78" s="132"/>
      <c r="O78" s="132"/>
      <c r="P78" s="132"/>
      <c r="Q78" s="132"/>
      <c r="R78" s="132"/>
      <c r="S78" s="132"/>
      <c r="T78" s="132"/>
      <c r="AA78" s="329"/>
      <c r="AB78" s="71"/>
    </row>
    <row r="79" spans="1:28" s="87" customFormat="1" ht="17" customHeight="1">
      <c r="A79" s="72"/>
      <c r="B79" s="78"/>
      <c r="C79" s="79"/>
      <c r="D79" s="79"/>
      <c r="E79" s="79"/>
      <c r="F79" s="79"/>
      <c r="G79" s="79"/>
      <c r="H79" s="272" t="s">
        <v>11</v>
      </c>
      <c r="I79" s="273"/>
      <c r="J79" s="72"/>
      <c r="K79" s="328"/>
      <c r="L79" s="328"/>
      <c r="M79" s="81"/>
      <c r="N79" s="81"/>
      <c r="O79" s="81"/>
      <c r="P79" s="81"/>
      <c r="Q79" s="81"/>
      <c r="R79" s="81"/>
      <c r="S79" s="81"/>
      <c r="T79" s="81"/>
      <c r="AA79" s="329"/>
      <c r="AB79" s="77"/>
    </row>
    <row r="80" spans="1:28" s="87" customFormat="1" ht="17" customHeight="1">
      <c r="A80" s="72" t="s">
        <v>2</v>
      </c>
      <c r="B80" s="78" t="str">
        <f>B49</f>
        <v xml:space="preserve">Teotia, Seemant </v>
      </c>
      <c r="C80" s="79"/>
      <c r="D80" s="79"/>
      <c r="E80" s="429">
        <f>$D49</f>
        <v>1872</v>
      </c>
      <c r="F80" s="435"/>
      <c r="G80" s="79"/>
      <c r="H80" s="272" t="s">
        <v>11</v>
      </c>
      <c r="I80" s="273"/>
      <c r="J80" s="80" t="str">
        <f>$B55</f>
        <v xml:space="preserve">Wang, Benjamin </v>
      </c>
      <c r="K80" s="81"/>
      <c r="L80" s="81"/>
      <c r="Y80" s="436">
        <f>$D55</f>
        <v>708</v>
      </c>
      <c r="Z80" s="437"/>
      <c r="AA80" s="329"/>
      <c r="AB80" s="77" t="s">
        <v>5</v>
      </c>
    </row>
    <row r="81" spans="1:33" s="87" customFormat="1" ht="17" customHeight="1">
      <c r="A81" s="72"/>
      <c r="B81" s="78"/>
      <c r="C81" s="79"/>
      <c r="D81" s="79"/>
      <c r="E81" s="79"/>
      <c r="F81" s="79"/>
      <c r="G81" s="79"/>
      <c r="H81" s="272" t="s">
        <v>11</v>
      </c>
      <c r="I81" s="273"/>
      <c r="J81" s="80"/>
      <c r="K81" s="81"/>
      <c r="L81" s="81"/>
      <c r="AA81" s="329"/>
      <c r="AB81" s="77"/>
    </row>
    <row r="82" spans="1:33" s="87" customFormat="1" ht="17" customHeight="1">
      <c r="A82" s="330"/>
      <c r="B82" s="142"/>
      <c r="C82" s="143"/>
      <c r="D82" s="143"/>
      <c r="E82" s="143"/>
      <c r="F82" s="143"/>
      <c r="G82" s="143"/>
      <c r="H82" s="274" t="s">
        <v>11</v>
      </c>
      <c r="I82" s="275"/>
      <c r="J82" s="144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331"/>
      <c r="AB82" s="86"/>
    </row>
    <row r="83" spans="1:33" s="87" customFormat="1" ht="17" customHeight="1">
      <c r="A83" s="68">
        <v>6</v>
      </c>
      <c r="B83" s="130"/>
      <c r="C83" s="131"/>
      <c r="D83" s="131"/>
      <c r="E83" s="131"/>
      <c r="F83" s="131"/>
      <c r="G83" s="131"/>
      <c r="H83" s="270" t="s">
        <v>11</v>
      </c>
      <c r="I83" s="271"/>
      <c r="J83" s="72"/>
      <c r="K83" s="328"/>
      <c r="L83" s="328"/>
      <c r="M83" s="81"/>
      <c r="N83" s="81"/>
      <c r="O83" s="81"/>
      <c r="P83" s="81"/>
      <c r="Q83" s="81"/>
      <c r="R83" s="81"/>
      <c r="S83" s="81"/>
      <c r="T83" s="81"/>
      <c r="AA83" s="329"/>
      <c r="AB83" s="77"/>
    </row>
    <row r="84" spans="1:33" s="87" customFormat="1" ht="17" customHeight="1">
      <c r="A84" s="72"/>
      <c r="B84" s="78"/>
      <c r="C84" s="79"/>
      <c r="D84" s="79"/>
      <c r="E84" s="79"/>
      <c r="F84" s="79"/>
      <c r="G84" s="79"/>
      <c r="H84" s="272" t="s">
        <v>11</v>
      </c>
      <c r="I84" s="273"/>
      <c r="J84" s="72"/>
      <c r="K84" s="328"/>
      <c r="L84" s="328"/>
      <c r="M84" s="81"/>
      <c r="N84" s="81"/>
      <c r="O84" s="81"/>
      <c r="P84" s="81"/>
      <c r="Q84" s="81"/>
      <c r="R84" s="81"/>
      <c r="S84" s="81"/>
      <c r="T84" s="81"/>
      <c r="AA84" s="329"/>
      <c r="AB84" s="77"/>
    </row>
    <row r="85" spans="1:33" s="87" customFormat="1" ht="17" customHeight="1">
      <c r="A85" s="72" t="s">
        <v>3</v>
      </c>
      <c r="B85" s="78" t="str">
        <f>$B51</f>
        <v>Bowlander, Bob O.</v>
      </c>
      <c r="C85" s="79"/>
      <c r="D85" s="79"/>
      <c r="E85" s="429">
        <f>$D51</f>
        <v>1559</v>
      </c>
      <c r="F85" s="435"/>
      <c r="G85" s="79"/>
      <c r="H85" s="272" t="s">
        <v>11</v>
      </c>
      <c r="I85" s="273"/>
      <c r="J85" s="80" t="str">
        <f>$B53</f>
        <v>Chin, Kingsley N</v>
      </c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429">
        <f>$D53</f>
        <v>1547</v>
      </c>
      <c r="Z85" s="435"/>
      <c r="AA85" s="243"/>
      <c r="AB85" s="77" t="s">
        <v>4</v>
      </c>
    </row>
    <row r="86" spans="1:33" s="87" customFormat="1" ht="17" customHeight="1">
      <c r="A86" s="72"/>
      <c r="B86" s="78"/>
      <c r="C86" s="79"/>
      <c r="D86" s="79"/>
      <c r="E86" s="79"/>
      <c r="F86" s="79"/>
      <c r="G86" s="79"/>
      <c r="H86" s="272" t="s">
        <v>11</v>
      </c>
      <c r="I86" s="273"/>
      <c r="J86" s="80"/>
      <c r="K86" s="81"/>
      <c r="L86" s="81"/>
      <c r="AA86" s="329"/>
      <c r="AB86" s="77"/>
    </row>
    <row r="87" spans="1:33" s="87" customFormat="1" ht="17" customHeight="1">
      <c r="A87" s="330"/>
      <c r="B87" s="142"/>
      <c r="C87" s="143"/>
      <c r="D87" s="143"/>
      <c r="E87" s="143"/>
      <c r="F87" s="143"/>
      <c r="G87" s="143"/>
      <c r="H87" s="274" t="s">
        <v>11</v>
      </c>
      <c r="I87" s="275"/>
      <c r="J87" s="144"/>
      <c r="K87" s="103"/>
      <c r="L87" s="103"/>
      <c r="M87" s="103"/>
      <c r="N87" s="103"/>
      <c r="O87" s="103"/>
      <c r="P87" s="103"/>
      <c r="Q87" s="103"/>
      <c r="Y87" s="103"/>
      <c r="Z87" s="103"/>
      <c r="AA87" s="331"/>
      <c r="AB87" s="86"/>
    </row>
    <row r="89" spans="1:33" ht="16" customHeight="1">
      <c r="B89" s="2" t="str">
        <f>B45</f>
        <v>Under 2000 RR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38" t="str">
        <f>Y$1</f>
        <v>Jul 18-19, 2015</v>
      </c>
      <c r="Z89" s="438"/>
      <c r="AA89" s="438"/>
      <c r="AB89" s="438"/>
    </row>
    <row r="90" spans="1:33" ht="16" customHeight="1">
      <c r="B90" s="5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6"/>
    </row>
    <row r="91" spans="1:33">
      <c r="B91" s="5" t="s">
        <v>1</v>
      </c>
      <c r="C91" s="5"/>
      <c r="D91" s="7">
        <v>3</v>
      </c>
      <c r="E91" s="8" t="s">
        <v>2</v>
      </c>
      <c r="F91" s="8"/>
      <c r="G91" s="8"/>
      <c r="H91" s="8" t="s">
        <v>3</v>
      </c>
      <c r="I91" s="8"/>
      <c r="J91" s="8"/>
      <c r="K91" s="8" t="s">
        <v>4</v>
      </c>
      <c r="L91" s="8"/>
      <c r="M91" s="8"/>
      <c r="N91" s="8" t="s">
        <v>5</v>
      </c>
      <c r="O91" s="8"/>
      <c r="P91" s="8"/>
      <c r="Q91" s="9" t="s">
        <v>2</v>
      </c>
      <c r="R91" s="10"/>
      <c r="S91" s="9" t="s">
        <v>3</v>
      </c>
      <c r="T91" s="10"/>
      <c r="U91" s="9" t="s">
        <v>4</v>
      </c>
      <c r="V91" s="10"/>
      <c r="W91" s="9" t="s">
        <v>5</v>
      </c>
      <c r="X91" s="10"/>
      <c r="Y91" s="6" t="s">
        <v>6</v>
      </c>
      <c r="Z91" s="11" t="s">
        <v>7</v>
      </c>
      <c r="AA91" s="12" t="s">
        <v>8</v>
      </c>
      <c r="AB91" s="13" t="s">
        <v>9</v>
      </c>
      <c r="AC91" s="13" t="s">
        <v>16</v>
      </c>
    </row>
    <row r="92" spans="1:33" s="87" customFormat="1" ht="16">
      <c r="B92" s="14">
        <v>85618</v>
      </c>
      <c r="C92" s="15"/>
      <c r="D92" s="16" t="s">
        <v>53</v>
      </c>
      <c r="E92" s="236"/>
      <c r="F92" s="237"/>
      <c r="G92" s="237"/>
      <c r="H92" s="68">
        <f>IF(J93&lt;0,"L",IF(J93&gt;0,"W", ))</f>
        <v>0</v>
      </c>
      <c r="I92" s="238">
        <f>IF($H112&gt;$I112,$I112,-$H112)</f>
        <v>0</v>
      </c>
      <c r="J92" s="239">
        <f>IF($H113&gt;$I113,$I113,-$H113)</f>
        <v>0</v>
      </c>
      <c r="K92" s="68">
        <f>IF(M93&lt;0,"L",IF(M93&gt;0,"W", ))</f>
        <v>0</v>
      </c>
      <c r="L92" s="238">
        <f>IF($H102&gt;$I102,$I102,-$H102)</f>
        <v>0</v>
      </c>
      <c r="M92" s="239">
        <f>IF($H103&gt;$I103,$I103,-$H103)</f>
        <v>0</v>
      </c>
      <c r="N92" s="68">
        <f>IF(P93&lt;0,"L",IF(P93&gt;0,"W", ))</f>
        <v>0</v>
      </c>
      <c r="O92" s="238">
        <f>IF($H122&gt;$I122,$I122,-$H122)</f>
        <v>0</v>
      </c>
      <c r="P92" s="240">
        <f>IF($H123&gt;$I123,$I123,-$H123)</f>
        <v>0</v>
      </c>
      <c r="Q92" s="241"/>
      <c r="R92" s="242"/>
      <c r="S92" s="132">
        <f>IF(H92="W",2, )</f>
        <v>0</v>
      </c>
      <c r="T92" s="243">
        <f>IF(J93&lt;0, 1, )</f>
        <v>0</v>
      </c>
      <c r="U92" s="132">
        <f>IF(K92="W",2, )</f>
        <v>0</v>
      </c>
      <c r="V92" s="243">
        <f>IF(M93&lt;0, 1, )</f>
        <v>0</v>
      </c>
      <c r="W92" s="132">
        <f>IF(N92="W",2, )</f>
        <v>0</v>
      </c>
      <c r="X92" s="243">
        <f>IF(P93&lt;0, 1, )</f>
        <v>0</v>
      </c>
      <c r="Y92" s="71">
        <f>SUM(Q92:X92)</f>
        <v>0</v>
      </c>
      <c r="Z92" s="244"/>
      <c r="AA92" s="245"/>
      <c r="AB92" s="71"/>
      <c r="AC92" s="71"/>
      <c r="AE92" s="87">
        <f t="shared" ref="AE92:AE99" si="4">B92</f>
        <v>85618</v>
      </c>
      <c r="AG92" s="128" t="str">
        <f t="shared" ref="AG92:AG99" si="5">D92</f>
        <v>Memphis</v>
      </c>
    </row>
    <row r="93" spans="1:33" s="87" customFormat="1" ht="16">
      <c r="A93" s="125" t="s">
        <v>2</v>
      </c>
      <c r="B93" s="31" t="s">
        <v>192</v>
      </c>
      <c r="C93" s="32"/>
      <c r="D93" s="33">
        <v>1847</v>
      </c>
      <c r="E93" s="249"/>
      <c r="F93" s="250"/>
      <c r="G93" s="250"/>
      <c r="H93" s="251">
        <f>IF($H114&gt;$I114,$I114,-$H114)</f>
        <v>0</v>
      </c>
      <c r="I93" s="252">
        <f>IF($H115&gt;$I115,$I115,-$H115)</f>
        <v>0</v>
      </c>
      <c r="J93" s="252">
        <f>IF($H116&gt;$I116,$I116,-$H116)</f>
        <v>0</v>
      </c>
      <c r="K93" s="251">
        <f>IF($H104&gt;$I104,$I104,-$H104)</f>
        <v>0</v>
      </c>
      <c r="L93" s="252">
        <f>IF($H105&gt;$I105,$I105,-$H105)</f>
        <v>0</v>
      </c>
      <c r="M93" s="252">
        <f>IF($H106&gt;$I106,$I106,-$H106)</f>
        <v>0</v>
      </c>
      <c r="N93" s="251">
        <f>IF($H124&gt;$I124,$I124,-$H124)</f>
        <v>0</v>
      </c>
      <c r="O93" s="252">
        <f>IF($H125&gt;$I125,$I125,-$H125)</f>
        <v>0</v>
      </c>
      <c r="P93" s="253">
        <f>IF($H126&gt;$I126,$I126,-$H126)</f>
        <v>0</v>
      </c>
      <c r="Q93" s="254"/>
      <c r="R93" s="255"/>
      <c r="S93" s="103"/>
      <c r="T93" s="125"/>
      <c r="U93" s="103"/>
      <c r="V93" s="125"/>
      <c r="W93" s="103"/>
      <c r="X93" s="125"/>
      <c r="Y93" s="86"/>
      <c r="Z93" s="256" t="s">
        <v>10</v>
      </c>
      <c r="AA93" s="257" t="s">
        <v>10</v>
      </c>
      <c r="AB93" s="86"/>
      <c r="AC93" s="86"/>
      <c r="AD93" s="329">
        <v>1</v>
      </c>
      <c r="AE93" s="87" t="str">
        <f t="shared" si="4"/>
        <v xml:space="preserve">Coona, Dharmaraj </v>
      </c>
      <c r="AG93" s="87">
        <f t="shared" si="5"/>
        <v>1847</v>
      </c>
    </row>
    <row r="94" spans="1:33" s="87" customFormat="1" ht="16">
      <c r="A94" s="126"/>
      <c r="B94" s="332">
        <v>91914</v>
      </c>
      <c r="C94" s="333"/>
      <c r="D94" s="16" t="s">
        <v>21</v>
      </c>
      <c r="E94" s="68">
        <f>IF(G95&lt;0,"L",IF(G95&gt;0,"W", ))</f>
        <v>0</v>
      </c>
      <c r="F94" s="238">
        <f>-I92</f>
        <v>0</v>
      </c>
      <c r="G94" s="258">
        <f>-J92</f>
        <v>0</v>
      </c>
      <c r="H94" s="236"/>
      <c r="I94" s="237"/>
      <c r="J94" s="237"/>
      <c r="K94" s="68">
        <f>IF(M95&lt;0,"L",IF(M95&gt;0,"W", ))</f>
        <v>0</v>
      </c>
      <c r="L94" s="238">
        <f>IF(H127&gt;$I127,$I127,-$H127)</f>
        <v>0</v>
      </c>
      <c r="M94" s="239">
        <f>IF(H128&gt;$I128,$I128,-$H128)</f>
        <v>0</v>
      </c>
      <c r="N94" s="68">
        <f>IF(P95&lt;0,"L",IF(P95&gt;0,"W", ))</f>
        <v>0</v>
      </c>
      <c r="O94" s="238">
        <f>IF($H107&gt;$I107,$I107,-$H107)</f>
        <v>0</v>
      </c>
      <c r="P94" s="240">
        <f>IF($H108&gt;$I108,$I108,-$H108)</f>
        <v>0</v>
      </c>
      <c r="Q94" s="259">
        <f>IF(E94="W",2, )</f>
        <v>0</v>
      </c>
      <c r="R94" s="258">
        <f>IF(G95&lt;0, 1, )</f>
        <v>0</v>
      </c>
      <c r="S94" s="241"/>
      <c r="T94" s="242"/>
      <c r="U94" s="132">
        <f>IF(K94="W",2, )</f>
        <v>0</v>
      </c>
      <c r="V94" s="243">
        <f>IF(M95&lt;0, 1, )</f>
        <v>0</v>
      </c>
      <c r="W94" s="132">
        <f>IF(N94="W",2, )</f>
        <v>0</v>
      </c>
      <c r="X94" s="243">
        <f>IF(P95&lt;0, 1, )</f>
        <v>0</v>
      </c>
      <c r="Y94" s="71">
        <f>SUM(Q94:X94)</f>
        <v>0</v>
      </c>
      <c r="Z94" s="244"/>
      <c r="AA94" s="245"/>
      <c r="AB94" s="77"/>
      <c r="AC94" s="77"/>
      <c r="AD94" s="329"/>
      <c r="AE94" s="87">
        <f t="shared" si="4"/>
        <v>91914</v>
      </c>
      <c r="AG94" s="128" t="str">
        <f t="shared" si="5"/>
        <v>AGTTA</v>
      </c>
    </row>
    <row r="95" spans="1:33" s="87" customFormat="1" ht="16">
      <c r="A95" s="125" t="s">
        <v>3</v>
      </c>
      <c r="B95" s="51" t="s">
        <v>193</v>
      </c>
      <c r="C95" s="41"/>
      <c r="D95" s="334">
        <v>1574</v>
      </c>
      <c r="E95" s="72">
        <f>-H93</f>
        <v>0</v>
      </c>
      <c r="F95" s="260">
        <f>-I93</f>
        <v>0</v>
      </c>
      <c r="G95" s="243">
        <f>-J93</f>
        <v>0</v>
      </c>
      <c r="H95" s="249"/>
      <c r="I95" s="250"/>
      <c r="J95" s="250"/>
      <c r="K95" s="251">
        <f>IF(H129&gt;$I129,$I129,-$H129)</f>
        <v>0</v>
      </c>
      <c r="L95" s="252">
        <f>IF(H130&gt;$I130,$I130,-$H130)</f>
        <v>0</v>
      </c>
      <c r="M95" s="252">
        <f>IF($H131&gt;$I131,$I131,-$H131)</f>
        <v>0</v>
      </c>
      <c r="N95" s="251">
        <f>IF($H109&gt;$I109,$I109,-$H109)</f>
        <v>0</v>
      </c>
      <c r="O95" s="252">
        <f>IF($H110&gt;$I110,$I110,-$H110)</f>
        <v>0</v>
      </c>
      <c r="P95" s="253">
        <f>IF($H111&gt;$I111,$I111,-$H111)</f>
        <v>0</v>
      </c>
      <c r="Q95" s="144"/>
      <c r="R95" s="125"/>
      <c r="S95" s="254"/>
      <c r="T95" s="255"/>
      <c r="U95" s="103"/>
      <c r="V95" s="125"/>
      <c r="W95" s="103"/>
      <c r="X95" s="125"/>
      <c r="Y95" s="86"/>
      <c r="Z95" s="256" t="s">
        <v>10</v>
      </c>
      <c r="AA95" s="257" t="s">
        <v>10</v>
      </c>
      <c r="AB95" s="86"/>
      <c r="AC95" s="86"/>
      <c r="AD95" s="329">
        <v>2</v>
      </c>
      <c r="AE95" s="87" t="str">
        <f t="shared" si="4"/>
        <v xml:space="preserve">Chen, Ben </v>
      </c>
      <c r="AG95" s="87">
        <f t="shared" si="5"/>
        <v>1574</v>
      </c>
    </row>
    <row r="96" spans="1:33" s="87" customFormat="1" ht="16">
      <c r="A96" s="126"/>
      <c r="B96" s="332">
        <v>94922</v>
      </c>
      <c r="C96" s="333"/>
      <c r="D96" s="16" t="s">
        <v>194</v>
      </c>
      <c r="E96" s="68">
        <f>IF(G97&lt;0,"L",IF(G97&gt;0,"W", ))</f>
        <v>0</v>
      </c>
      <c r="F96" s="238">
        <f>-L92</f>
        <v>0</v>
      </c>
      <c r="G96" s="258">
        <f>-M92</f>
        <v>0</v>
      </c>
      <c r="H96" s="68">
        <f>IF(J97&lt;0,"L",IF(J97&gt;0,"W", ))</f>
        <v>0</v>
      </c>
      <c r="I96" s="238">
        <f>-L94</f>
        <v>0</v>
      </c>
      <c r="J96" s="258">
        <f>-M94</f>
        <v>0</v>
      </c>
      <c r="K96" s="236"/>
      <c r="L96" s="237"/>
      <c r="M96" s="237"/>
      <c r="N96" s="68">
        <f>IF(P97&lt;0,"L",IF(P97&gt;0,"W", ))</f>
        <v>0</v>
      </c>
      <c r="O96" s="238">
        <f>IF($H117&gt;$I117,$I117,-$H117)</f>
        <v>0</v>
      </c>
      <c r="P96" s="240">
        <f>IF($H118&gt;$I118,$I118,-$H118)</f>
        <v>0</v>
      </c>
      <c r="Q96" s="259">
        <f>IF(E96="W",2, )</f>
        <v>0</v>
      </c>
      <c r="R96" s="258">
        <f>IF(G97&lt;0, 1, )</f>
        <v>0</v>
      </c>
      <c r="S96" s="132">
        <f>IF(H96="W",2, )</f>
        <v>0</v>
      </c>
      <c r="T96" s="243">
        <f>IF(J97&lt;0, 1, )</f>
        <v>0</v>
      </c>
      <c r="U96" s="241"/>
      <c r="V96" s="242"/>
      <c r="W96" s="132">
        <f>IF(N96="W",2, )</f>
        <v>0</v>
      </c>
      <c r="X96" s="243">
        <f>IF(P97&lt;0, 1, )</f>
        <v>0</v>
      </c>
      <c r="Y96" s="71">
        <f>SUM(Q96:X96)</f>
        <v>0</v>
      </c>
      <c r="Z96" s="244"/>
      <c r="AA96" s="245"/>
      <c r="AB96" s="77"/>
      <c r="AC96" s="77"/>
      <c r="AD96" s="329"/>
      <c r="AE96" s="87">
        <f t="shared" si="4"/>
        <v>94922</v>
      </c>
      <c r="AG96" s="128" t="str">
        <f t="shared" si="5"/>
        <v>NTTC</v>
      </c>
    </row>
    <row r="97" spans="1:33" s="87" customFormat="1" ht="16">
      <c r="A97" s="125" t="s">
        <v>4</v>
      </c>
      <c r="B97" s="51" t="s">
        <v>195</v>
      </c>
      <c r="C97" s="41"/>
      <c r="D97" s="334">
        <v>1525</v>
      </c>
      <c r="E97" s="72">
        <f>-K93</f>
        <v>0</v>
      </c>
      <c r="F97" s="260">
        <f>-L93</f>
        <v>0</v>
      </c>
      <c r="G97" s="243">
        <f>-M93</f>
        <v>0</v>
      </c>
      <c r="H97" s="72">
        <f>-K95</f>
        <v>0</v>
      </c>
      <c r="I97" s="260">
        <f>-L95</f>
        <v>0</v>
      </c>
      <c r="J97" s="243">
        <f>-M95</f>
        <v>0</v>
      </c>
      <c r="K97" s="249"/>
      <c r="L97" s="250"/>
      <c r="M97" s="250"/>
      <c r="N97" s="251">
        <f>IF($H119&gt;$I119,$I119,-$H119)</f>
        <v>0</v>
      </c>
      <c r="O97" s="252">
        <f>IF($H120&gt;$I120,$I120,-$H120)</f>
        <v>0</v>
      </c>
      <c r="P97" s="253">
        <f>IF($H121&gt;$I121,$I121,-$H121)</f>
        <v>0</v>
      </c>
      <c r="Q97" s="144"/>
      <c r="R97" s="125"/>
      <c r="S97" s="103"/>
      <c r="T97" s="125"/>
      <c r="U97" s="254"/>
      <c r="V97" s="255"/>
      <c r="W97" s="103"/>
      <c r="X97" s="125"/>
      <c r="Y97" s="86"/>
      <c r="Z97" s="256" t="s">
        <v>10</v>
      </c>
      <c r="AA97" s="257" t="s">
        <v>10</v>
      </c>
      <c r="AB97" s="86"/>
      <c r="AC97" s="86"/>
      <c r="AD97" s="329">
        <v>3</v>
      </c>
      <c r="AE97" s="87" t="str">
        <f t="shared" si="4"/>
        <v xml:space="preserve">Hurt, Jonathan </v>
      </c>
      <c r="AG97" s="87">
        <f t="shared" si="5"/>
        <v>1525</v>
      </c>
    </row>
    <row r="98" spans="1:33" s="87" customFormat="1" ht="16">
      <c r="A98" s="126"/>
      <c r="B98" s="332">
        <v>94204</v>
      </c>
      <c r="C98" s="333"/>
      <c r="D98" s="16" t="s">
        <v>48</v>
      </c>
      <c r="E98" s="68">
        <f>IF(G99&lt;0,"L",IF(G99&gt;0,"W", ))</f>
        <v>0</v>
      </c>
      <c r="F98" s="238">
        <f>-O92</f>
        <v>0</v>
      </c>
      <c r="G98" s="261">
        <f>-P92</f>
        <v>0</v>
      </c>
      <c r="H98" s="68">
        <f>IF(J99&lt;0,"L",IF(J99&gt;0,"W", ))</f>
        <v>0</v>
      </c>
      <c r="I98" s="238">
        <f>-O94</f>
        <v>0</v>
      </c>
      <c r="J98" s="258">
        <f>-P94</f>
        <v>0</v>
      </c>
      <c r="K98" s="68">
        <f>IF(M99&lt;0,"L",IF(M99&gt;0,"W", ))</f>
        <v>0</v>
      </c>
      <c r="L98" s="238">
        <f>-O96</f>
        <v>0</v>
      </c>
      <c r="M98" s="258">
        <f>-P96</f>
        <v>0</v>
      </c>
      <c r="N98" s="236"/>
      <c r="O98" s="237"/>
      <c r="P98" s="262"/>
      <c r="Q98" s="132">
        <f>IF(E98="W",2, )</f>
        <v>0</v>
      </c>
      <c r="R98" s="150">
        <f>IF(E98="L",1, )</f>
        <v>0</v>
      </c>
      <c r="S98" s="132">
        <f>IF(H98="W",2, )</f>
        <v>0</v>
      </c>
      <c r="T98" s="243">
        <f>IF(J99&lt;0, 1, )</f>
        <v>0</v>
      </c>
      <c r="U98" s="132">
        <f>IF(K98="W",2, )</f>
        <v>0</v>
      </c>
      <c r="V98" s="243">
        <f>IF(M99&lt;0, 1, )</f>
        <v>0</v>
      </c>
      <c r="W98" s="241"/>
      <c r="X98" s="242"/>
      <c r="Y98" s="238">
        <f>SUM(Q98:X98)</f>
        <v>0</v>
      </c>
      <c r="Z98" s="244"/>
      <c r="AA98" s="245"/>
      <c r="AB98" s="77"/>
      <c r="AC98" s="77"/>
      <c r="AD98" s="329"/>
      <c r="AE98" s="87">
        <f t="shared" si="4"/>
        <v>94204</v>
      </c>
      <c r="AG98" s="128" t="str">
        <f t="shared" si="5"/>
        <v>AITTA</v>
      </c>
    </row>
    <row r="99" spans="1:33" s="87" customFormat="1" ht="16">
      <c r="A99" s="125" t="s">
        <v>5</v>
      </c>
      <c r="B99" s="51" t="s">
        <v>67</v>
      </c>
      <c r="C99" s="41"/>
      <c r="D99" s="334">
        <v>953</v>
      </c>
      <c r="E99" s="266">
        <f>-N93</f>
        <v>0</v>
      </c>
      <c r="F99" s="267">
        <f>-O93</f>
        <v>0</v>
      </c>
      <c r="G99" s="268">
        <f>-P93</f>
        <v>0</v>
      </c>
      <c r="H99" s="330">
        <f>-N95</f>
        <v>0</v>
      </c>
      <c r="I99" s="267">
        <f>-O95</f>
        <v>0</v>
      </c>
      <c r="J99" s="109">
        <f>-P95</f>
        <v>0</v>
      </c>
      <c r="K99" s="330">
        <f>-N97</f>
        <v>0</v>
      </c>
      <c r="L99" s="267">
        <f>-O97</f>
        <v>0</v>
      </c>
      <c r="M99" s="109">
        <f>-P97</f>
        <v>0</v>
      </c>
      <c r="N99" s="249"/>
      <c r="O99" s="250"/>
      <c r="P99" s="269"/>
      <c r="Q99" s="103"/>
      <c r="R99" s="125"/>
      <c r="S99" s="103"/>
      <c r="T99" s="125"/>
      <c r="U99" s="103"/>
      <c r="V99" s="125"/>
      <c r="W99" s="254"/>
      <c r="X99" s="255"/>
      <c r="Y99" s="331"/>
      <c r="Z99" s="256" t="s">
        <v>10</v>
      </c>
      <c r="AA99" s="257" t="s">
        <v>10</v>
      </c>
      <c r="AB99" s="86"/>
      <c r="AC99" s="86"/>
      <c r="AD99" s="329">
        <v>4</v>
      </c>
      <c r="AE99" s="87" t="str">
        <f t="shared" si="4"/>
        <v xml:space="preserve">Zhang, Alan </v>
      </c>
      <c r="AG99" s="87">
        <f t="shared" si="5"/>
        <v>953</v>
      </c>
    </row>
    <row r="100" spans="1:33" s="87" customFormat="1" ht="16">
      <c r="X100" s="329"/>
      <c r="AD100" s="329"/>
    </row>
    <row r="101" spans="1:33" s="87" customFormat="1" ht="16">
      <c r="H101" s="128" t="s">
        <v>1</v>
      </c>
      <c r="I101" s="329">
        <f>D91</f>
        <v>3</v>
      </c>
      <c r="J101" s="329"/>
      <c r="K101" s="329"/>
      <c r="L101" s="329"/>
      <c r="Y101" s="103"/>
      <c r="Z101" s="103"/>
      <c r="AA101" s="103"/>
      <c r="AB101" s="329"/>
    </row>
    <row r="102" spans="1:33" s="87" customFormat="1" ht="19" customHeight="1">
      <c r="A102" s="68">
        <v>1</v>
      </c>
      <c r="B102" s="130"/>
      <c r="C102" s="131"/>
      <c r="D102" s="131"/>
      <c r="E102" s="131"/>
      <c r="F102" s="131"/>
      <c r="G102" s="131"/>
      <c r="H102" s="270" t="s">
        <v>11</v>
      </c>
      <c r="I102" s="271"/>
      <c r="J102" s="68"/>
      <c r="K102" s="238"/>
      <c r="L102" s="238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258"/>
      <c r="AB102" s="71"/>
    </row>
    <row r="103" spans="1:33" s="87" customFormat="1" ht="19" customHeight="1">
      <c r="A103" s="72"/>
      <c r="B103" s="78"/>
      <c r="C103" s="79"/>
      <c r="D103" s="79"/>
      <c r="E103" s="79"/>
      <c r="F103" s="79"/>
      <c r="G103" s="79"/>
      <c r="H103" s="272" t="s">
        <v>11</v>
      </c>
      <c r="I103" s="273"/>
      <c r="J103" s="72"/>
      <c r="K103" s="328"/>
      <c r="L103" s="328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243"/>
      <c r="AB103" s="77"/>
    </row>
    <row r="104" spans="1:33" s="87" customFormat="1" ht="19" customHeight="1">
      <c r="A104" s="72" t="s">
        <v>2</v>
      </c>
      <c r="B104" s="78" t="str">
        <f>B93</f>
        <v xml:space="preserve">Coona, Dharmaraj </v>
      </c>
      <c r="C104" s="79"/>
      <c r="D104" s="79"/>
      <c r="E104" s="429">
        <f>$D93</f>
        <v>1847</v>
      </c>
      <c r="F104" s="435"/>
      <c r="G104" s="79"/>
      <c r="H104" s="272" t="s">
        <v>11</v>
      </c>
      <c r="I104" s="273"/>
      <c r="J104" s="80" t="str">
        <f>$B97</f>
        <v xml:space="preserve">Hurt, Jonathan </v>
      </c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429">
        <f>$D97</f>
        <v>1525</v>
      </c>
      <c r="Z104" s="435"/>
      <c r="AA104" s="243"/>
      <c r="AB104" s="77" t="s">
        <v>4</v>
      </c>
    </row>
    <row r="105" spans="1:33" s="87" customFormat="1" ht="19" customHeight="1">
      <c r="A105" s="72"/>
      <c r="B105" s="78"/>
      <c r="C105" s="79"/>
      <c r="D105" s="79"/>
      <c r="E105" s="79"/>
      <c r="F105" s="79"/>
      <c r="G105" s="79"/>
      <c r="H105" s="272" t="s">
        <v>11</v>
      </c>
      <c r="I105" s="273"/>
      <c r="J105" s="80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243"/>
      <c r="AB105" s="77"/>
    </row>
    <row r="106" spans="1:33" s="87" customFormat="1" ht="19" customHeight="1">
      <c r="A106" s="330"/>
      <c r="B106" s="142"/>
      <c r="C106" s="143"/>
      <c r="D106" s="143"/>
      <c r="E106" s="143"/>
      <c r="F106" s="143"/>
      <c r="G106" s="143"/>
      <c r="H106" s="274" t="s">
        <v>11</v>
      </c>
      <c r="I106" s="275"/>
      <c r="J106" s="144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9"/>
      <c r="AB106" s="86"/>
    </row>
    <row r="107" spans="1:33" s="87" customFormat="1" ht="19" customHeight="1">
      <c r="A107" s="68">
        <v>2</v>
      </c>
      <c r="B107" s="130"/>
      <c r="C107" s="131"/>
      <c r="D107" s="131"/>
      <c r="E107" s="131"/>
      <c r="F107" s="131"/>
      <c r="G107" s="131"/>
      <c r="H107" s="270" t="s">
        <v>11</v>
      </c>
      <c r="I107" s="271"/>
      <c r="J107" s="72"/>
      <c r="K107" s="328"/>
      <c r="L107" s="328"/>
      <c r="M107" s="81"/>
      <c r="N107" s="81"/>
      <c r="O107" s="81"/>
      <c r="P107" s="81"/>
      <c r="Q107" s="81"/>
      <c r="R107" s="81"/>
      <c r="S107" s="81"/>
      <c r="T107" s="81"/>
      <c r="AA107" s="329"/>
      <c r="AB107" s="71"/>
    </row>
    <row r="108" spans="1:33" s="87" customFormat="1" ht="19" customHeight="1">
      <c r="A108" s="72"/>
      <c r="B108" s="78"/>
      <c r="C108" s="79"/>
      <c r="D108" s="79"/>
      <c r="E108" s="79"/>
      <c r="F108" s="79"/>
      <c r="G108" s="79"/>
      <c r="H108" s="272" t="s">
        <v>11</v>
      </c>
      <c r="I108" s="273"/>
      <c r="J108" s="72"/>
      <c r="K108" s="328"/>
      <c r="L108" s="328"/>
      <c r="M108" s="81"/>
      <c r="N108" s="81"/>
      <c r="O108" s="81"/>
      <c r="P108" s="81"/>
      <c r="Q108" s="81"/>
      <c r="R108" s="81"/>
      <c r="S108" s="81"/>
      <c r="T108" s="81"/>
      <c r="AA108" s="329"/>
      <c r="AB108" s="77"/>
    </row>
    <row r="109" spans="1:33" s="87" customFormat="1" ht="19" customHeight="1">
      <c r="A109" s="72" t="s">
        <v>3</v>
      </c>
      <c r="B109" s="78" t="str">
        <f>$B95</f>
        <v xml:space="preserve">Chen, Ben </v>
      </c>
      <c r="C109" s="79"/>
      <c r="D109" s="79"/>
      <c r="E109" s="429">
        <f>$D95</f>
        <v>1574</v>
      </c>
      <c r="F109" s="435"/>
      <c r="G109" s="79"/>
      <c r="H109" s="272" t="s">
        <v>11</v>
      </c>
      <c r="I109" s="273"/>
      <c r="J109" s="80" t="str">
        <f>$B99</f>
        <v xml:space="preserve">Zhang, Alan </v>
      </c>
      <c r="K109" s="81"/>
      <c r="L109" s="81"/>
      <c r="Y109" s="436">
        <f>$D99</f>
        <v>953</v>
      </c>
      <c r="Z109" s="437"/>
      <c r="AA109" s="329"/>
      <c r="AB109" s="77" t="s">
        <v>5</v>
      </c>
    </row>
    <row r="110" spans="1:33" s="87" customFormat="1" ht="19" customHeight="1">
      <c r="A110" s="72"/>
      <c r="B110" s="78"/>
      <c r="C110" s="79"/>
      <c r="D110" s="79"/>
      <c r="E110" s="79"/>
      <c r="F110" s="79"/>
      <c r="G110" s="79"/>
      <c r="H110" s="272" t="s">
        <v>11</v>
      </c>
      <c r="I110" s="273"/>
      <c r="J110" s="80"/>
      <c r="K110" s="81"/>
      <c r="L110" s="81"/>
      <c r="AA110" s="329"/>
      <c r="AB110" s="77"/>
    </row>
    <row r="111" spans="1:33" s="87" customFormat="1" ht="19" customHeight="1">
      <c r="A111" s="330"/>
      <c r="B111" s="142"/>
      <c r="C111" s="143"/>
      <c r="D111" s="143"/>
      <c r="E111" s="143"/>
      <c r="F111" s="143"/>
      <c r="G111" s="143"/>
      <c r="H111" s="274" t="s">
        <v>11</v>
      </c>
      <c r="I111" s="275"/>
      <c r="J111" s="144"/>
      <c r="K111" s="81"/>
      <c r="L111" s="81"/>
      <c r="Y111" s="103"/>
      <c r="Z111" s="103"/>
      <c r="AA111" s="331"/>
      <c r="AB111" s="86"/>
    </row>
    <row r="112" spans="1:33" s="87" customFormat="1" ht="19" customHeight="1">
      <c r="A112" s="68">
        <v>3</v>
      </c>
      <c r="B112" s="130"/>
      <c r="C112" s="131"/>
      <c r="D112" s="131"/>
      <c r="E112" s="131"/>
      <c r="F112" s="131"/>
      <c r="G112" s="131"/>
      <c r="H112" s="270" t="s">
        <v>11</v>
      </c>
      <c r="I112" s="271"/>
      <c r="J112" s="68"/>
      <c r="K112" s="238"/>
      <c r="L112" s="238"/>
      <c r="M112" s="132"/>
      <c r="N112" s="132"/>
      <c r="O112" s="132"/>
      <c r="P112" s="132"/>
      <c r="Q112" s="132"/>
      <c r="R112" s="132"/>
      <c r="S112" s="132"/>
      <c r="T112" s="132"/>
      <c r="AA112" s="329"/>
      <c r="AB112" s="71"/>
    </row>
    <row r="113" spans="1:28" s="87" customFormat="1" ht="19" customHeight="1">
      <c r="A113" s="72"/>
      <c r="B113" s="78"/>
      <c r="C113" s="79"/>
      <c r="D113" s="79"/>
      <c r="E113" s="79"/>
      <c r="F113" s="79"/>
      <c r="G113" s="79"/>
      <c r="H113" s="272" t="s">
        <v>11</v>
      </c>
      <c r="I113" s="273"/>
      <c r="J113" s="72"/>
      <c r="K113" s="328"/>
      <c r="L113" s="328"/>
      <c r="M113" s="81"/>
      <c r="N113" s="81"/>
      <c r="O113" s="81"/>
      <c r="P113" s="81"/>
      <c r="Q113" s="81"/>
      <c r="R113" s="81"/>
      <c r="S113" s="81"/>
      <c r="T113" s="81"/>
      <c r="AA113" s="329"/>
      <c r="AB113" s="77"/>
    </row>
    <row r="114" spans="1:28" s="87" customFormat="1" ht="19" customHeight="1">
      <c r="A114" s="72" t="s">
        <v>2</v>
      </c>
      <c r="B114" s="78" t="str">
        <f>B93</f>
        <v xml:space="preserve">Coona, Dharmaraj </v>
      </c>
      <c r="C114" s="79"/>
      <c r="D114" s="79"/>
      <c r="E114" s="429">
        <f>$D93</f>
        <v>1847</v>
      </c>
      <c r="F114" s="435"/>
      <c r="G114" s="79"/>
      <c r="H114" s="272" t="s">
        <v>11</v>
      </c>
      <c r="I114" s="273"/>
      <c r="J114" s="78" t="str">
        <f>$B95</f>
        <v xml:space="preserve">Chen, Ben </v>
      </c>
      <c r="K114" s="81"/>
      <c r="L114" s="81"/>
      <c r="Y114" s="429">
        <f>$D95</f>
        <v>1574</v>
      </c>
      <c r="Z114" s="435"/>
      <c r="AA114" s="329"/>
      <c r="AB114" s="77" t="s">
        <v>3</v>
      </c>
    </row>
    <row r="115" spans="1:28" s="87" customFormat="1" ht="19" customHeight="1">
      <c r="A115" s="72"/>
      <c r="B115" s="78"/>
      <c r="C115" s="79"/>
      <c r="D115" s="79"/>
      <c r="E115" s="79"/>
      <c r="F115" s="79"/>
      <c r="G115" s="79"/>
      <c r="H115" s="272" t="s">
        <v>11</v>
      </c>
      <c r="I115" s="273"/>
      <c r="J115" s="80"/>
      <c r="K115" s="81"/>
      <c r="L115" s="81"/>
      <c r="AA115" s="329"/>
      <c r="AB115" s="77"/>
    </row>
    <row r="116" spans="1:28" s="87" customFormat="1" ht="19" customHeight="1">
      <c r="A116" s="330"/>
      <c r="B116" s="142"/>
      <c r="C116" s="143"/>
      <c r="D116" s="143"/>
      <c r="E116" s="143"/>
      <c r="F116" s="143"/>
      <c r="G116" s="143"/>
      <c r="H116" s="274" t="s">
        <v>11</v>
      </c>
      <c r="I116" s="275"/>
      <c r="J116" s="144"/>
      <c r="K116" s="81"/>
      <c r="L116" s="81"/>
      <c r="Y116" s="103"/>
      <c r="Z116" s="103"/>
      <c r="AA116" s="331"/>
      <c r="AB116" s="86"/>
    </row>
    <row r="117" spans="1:28" s="87" customFormat="1" ht="19" customHeight="1">
      <c r="A117" s="68">
        <v>4</v>
      </c>
      <c r="B117" s="130"/>
      <c r="C117" s="131"/>
      <c r="D117" s="131"/>
      <c r="E117" s="131"/>
      <c r="F117" s="131"/>
      <c r="G117" s="131"/>
      <c r="H117" s="270" t="s">
        <v>11</v>
      </c>
      <c r="I117" s="271"/>
      <c r="J117" s="68"/>
      <c r="K117" s="238"/>
      <c r="L117" s="238"/>
      <c r="M117" s="132"/>
      <c r="N117" s="132"/>
      <c r="O117" s="132"/>
      <c r="P117" s="132"/>
      <c r="Q117" s="132"/>
      <c r="R117" s="132"/>
      <c r="S117" s="132"/>
      <c r="T117" s="132"/>
      <c r="AA117" s="329"/>
      <c r="AB117" s="71"/>
    </row>
    <row r="118" spans="1:28" s="87" customFormat="1" ht="19" customHeight="1">
      <c r="A118" s="72"/>
      <c r="B118" s="78"/>
      <c r="C118" s="79"/>
      <c r="D118" s="79"/>
      <c r="E118" s="79"/>
      <c r="F118" s="79"/>
      <c r="G118" s="79"/>
      <c r="H118" s="272" t="s">
        <v>11</v>
      </c>
      <c r="I118" s="273"/>
      <c r="J118" s="72"/>
      <c r="K118" s="328"/>
      <c r="L118" s="328"/>
      <c r="M118" s="81"/>
      <c r="N118" s="81"/>
      <c r="O118" s="81"/>
      <c r="P118" s="81"/>
      <c r="Q118" s="81"/>
      <c r="R118" s="81"/>
      <c r="S118" s="81"/>
      <c r="T118" s="81"/>
      <c r="AA118" s="329"/>
      <c r="AB118" s="77"/>
    </row>
    <row r="119" spans="1:28" s="87" customFormat="1" ht="19" customHeight="1">
      <c r="A119" s="72" t="s">
        <v>4</v>
      </c>
      <c r="B119" s="78" t="str">
        <f>B97</f>
        <v xml:space="preserve">Hurt, Jonathan </v>
      </c>
      <c r="C119" s="79"/>
      <c r="D119" s="79"/>
      <c r="E119" s="429">
        <f>$D97</f>
        <v>1525</v>
      </c>
      <c r="F119" s="435"/>
      <c r="G119" s="79"/>
      <c r="H119" s="272" t="s">
        <v>11</v>
      </c>
      <c r="I119" s="273"/>
      <c r="J119" s="80" t="str">
        <f>$B99</f>
        <v xml:space="preserve">Zhang, Alan </v>
      </c>
      <c r="K119" s="81"/>
      <c r="L119" s="81"/>
      <c r="Y119" s="436">
        <f>$D99</f>
        <v>953</v>
      </c>
      <c r="Z119" s="437"/>
      <c r="AA119" s="329"/>
      <c r="AB119" s="77" t="s">
        <v>5</v>
      </c>
    </row>
    <row r="120" spans="1:28" s="87" customFormat="1" ht="19" customHeight="1">
      <c r="A120" s="72"/>
      <c r="B120" s="78"/>
      <c r="C120" s="79"/>
      <c r="D120" s="79"/>
      <c r="E120" s="79"/>
      <c r="F120" s="79"/>
      <c r="G120" s="79"/>
      <c r="H120" s="272" t="s">
        <v>11</v>
      </c>
      <c r="I120" s="273"/>
      <c r="J120" s="80"/>
      <c r="K120" s="81"/>
      <c r="L120" s="81"/>
      <c r="AA120" s="329"/>
      <c r="AB120" s="77"/>
    </row>
    <row r="121" spans="1:28" s="87" customFormat="1" ht="19" customHeight="1">
      <c r="A121" s="330"/>
      <c r="B121" s="142"/>
      <c r="C121" s="143"/>
      <c r="D121" s="143"/>
      <c r="E121" s="143"/>
      <c r="F121" s="143"/>
      <c r="G121" s="143"/>
      <c r="H121" s="274" t="s">
        <v>11</v>
      </c>
      <c r="I121" s="275"/>
      <c r="J121" s="144"/>
      <c r="K121" s="81"/>
      <c r="L121" s="81"/>
      <c r="Y121" s="103"/>
      <c r="Z121" s="103"/>
      <c r="AA121" s="331"/>
      <c r="AB121" s="86"/>
    </row>
    <row r="122" spans="1:28" s="87" customFormat="1" ht="19" customHeight="1">
      <c r="A122" s="68">
        <v>5</v>
      </c>
      <c r="B122" s="130"/>
      <c r="C122" s="131"/>
      <c r="D122" s="131"/>
      <c r="E122" s="131"/>
      <c r="F122" s="131"/>
      <c r="G122" s="131"/>
      <c r="H122" s="270" t="s">
        <v>11</v>
      </c>
      <c r="I122" s="271"/>
      <c r="J122" s="68"/>
      <c r="K122" s="238"/>
      <c r="L122" s="238"/>
      <c r="M122" s="132"/>
      <c r="N122" s="132"/>
      <c r="O122" s="132"/>
      <c r="P122" s="132"/>
      <c r="Q122" s="132"/>
      <c r="R122" s="132"/>
      <c r="S122" s="132"/>
      <c r="T122" s="132"/>
      <c r="AA122" s="329"/>
      <c r="AB122" s="71"/>
    </row>
    <row r="123" spans="1:28" s="87" customFormat="1" ht="19" customHeight="1">
      <c r="A123" s="72"/>
      <c r="B123" s="78"/>
      <c r="C123" s="79"/>
      <c r="D123" s="79"/>
      <c r="E123" s="79"/>
      <c r="F123" s="79"/>
      <c r="G123" s="79"/>
      <c r="H123" s="272" t="s">
        <v>11</v>
      </c>
      <c r="I123" s="273"/>
      <c r="J123" s="72"/>
      <c r="K123" s="328"/>
      <c r="L123" s="328"/>
      <c r="M123" s="81"/>
      <c r="N123" s="81"/>
      <c r="O123" s="81"/>
      <c r="P123" s="81"/>
      <c r="Q123" s="81"/>
      <c r="R123" s="81"/>
      <c r="S123" s="81"/>
      <c r="T123" s="81"/>
      <c r="AA123" s="329"/>
      <c r="AB123" s="77"/>
    </row>
    <row r="124" spans="1:28" s="87" customFormat="1" ht="19" customHeight="1">
      <c r="A124" s="72" t="s">
        <v>2</v>
      </c>
      <c r="B124" s="78" t="str">
        <f>B93</f>
        <v xml:space="preserve">Coona, Dharmaraj </v>
      </c>
      <c r="C124" s="79"/>
      <c r="D124" s="79"/>
      <c r="E124" s="429">
        <f>$D93</f>
        <v>1847</v>
      </c>
      <c r="F124" s="435"/>
      <c r="G124" s="79"/>
      <c r="H124" s="272" t="s">
        <v>11</v>
      </c>
      <c r="I124" s="273"/>
      <c r="J124" s="80" t="str">
        <f>$B99</f>
        <v xml:space="preserve">Zhang, Alan </v>
      </c>
      <c r="K124" s="81"/>
      <c r="L124" s="81"/>
      <c r="Y124" s="436">
        <f>$D99</f>
        <v>953</v>
      </c>
      <c r="Z124" s="437"/>
      <c r="AA124" s="329"/>
      <c r="AB124" s="77" t="s">
        <v>5</v>
      </c>
    </row>
    <row r="125" spans="1:28" s="87" customFormat="1" ht="19" customHeight="1">
      <c r="A125" s="72"/>
      <c r="B125" s="78"/>
      <c r="C125" s="79"/>
      <c r="D125" s="79"/>
      <c r="E125" s="79"/>
      <c r="F125" s="79"/>
      <c r="G125" s="79"/>
      <c r="H125" s="272" t="s">
        <v>11</v>
      </c>
      <c r="I125" s="273"/>
      <c r="J125" s="80"/>
      <c r="K125" s="81"/>
      <c r="L125" s="81"/>
      <c r="AA125" s="329"/>
      <c r="AB125" s="77"/>
    </row>
    <row r="126" spans="1:28" s="87" customFormat="1" ht="19" customHeight="1">
      <c r="A126" s="330"/>
      <c r="B126" s="142"/>
      <c r="C126" s="143"/>
      <c r="D126" s="143"/>
      <c r="E126" s="143"/>
      <c r="F126" s="143"/>
      <c r="G126" s="143"/>
      <c r="H126" s="274" t="s">
        <v>11</v>
      </c>
      <c r="I126" s="275"/>
      <c r="J126" s="144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331"/>
      <c r="AB126" s="86"/>
    </row>
    <row r="127" spans="1:28" s="87" customFormat="1" ht="19" customHeight="1">
      <c r="A127" s="68">
        <v>6</v>
      </c>
      <c r="B127" s="130"/>
      <c r="C127" s="131"/>
      <c r="D127" s="131"/>
      <c r="E127" s="131"/>
      <c r="F127" s="131"/>
      <c r="G127" s="131"/>
      <c r="H127" s="270" t="s">
        <v>11</v>
      </c>
      <c r="I127" s="271"/>
      <c r="J127" s="72"/>
      <c r="K127" s="328"/>
      <c r="L127" s="328"/>
      <c r="M127" s="81"/>
      <c r="N127" s="81"/>
      <c r="O127" s="81"/>
      <c r="P127" s="81"/>
      <c r="Q127" s="81"/>
      <c r="R127" s="81"/>
      <c r="S127" s="81"/>
      <c r="T127" s="81"/>
      <c r="AA127" s="329"/>
      <c r="AB127" s="77"/>
    </row>
    <row r="128" spans="1:28" s="87" customFormat="1" ht="19" customHeight="1">
      <c r="A128" s="72"/>
      <c r="B128" s="78"/>
      <c r="C128" s="79"/>
      <c r="D128" s="79"/>
      <c r="E128" s="79"/>
      <c r="F128" s="79"/>
      <c r="G128" s="79"/>
      <c r="H128" s="272" t="s">
        <v>11</v>
      </c>
      <c r="I128" s="273"/>
      <c r="J128" s="72"/>
      <c r="K128" s="328"/>
      <c r="L128" s="328"/>
      <c r="M128" s="81"/>
      <c r="N128" s="81"/>
      <c r="O128" s="81"/>
      <c r="P128" s="81"/>
      <c r="Q128" s="81"/>
      <c r="R128" s="81"/>
      <c r="S128" s="81"/>
      <c r="T128" s="81"/>
      <c r="AA128" s="329"/>
      <c r="AB128" s="77"/>
    </row>
    <row r="129" spans="1:33" s="87" customFormat="1" ht="19" customHeight="1">
      <c r="A129" s="72" t="s">
        <v>3</v>
      </c>
      <c r="B129" s="78" t="str">
        <f>$B95</f>
        <v xml:space="preserve">Chen, Ben </v>
      </c>
      <c r="C129" s="79"/>
      <c r="D129" s="79"/>
      <c r="E129" s="429">
        <f>$D95</f>
        <v>1574</v>
      </c>
      <c r="F129" s="435"/>
      <c r="G129" s="79"/>
      <c r="H129" s="272" t="s">
        <v>11</v>
      </c>
      <c r="I129" s="273"/>
      <c r="J129" s="80" t="str">
        <f>$B97</f>
        <v xml:space="preserve">Hurt, Jonathan </v>
      </c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429">
        <f>$D97</f>
        <v>1525</v>
      </c>
      <c r="Z129" s="435"/>
      <c r="AA129" s="243"/>
      <c r="AB129" s="77" t="s">
        <v>4</v>
      </c>
    </row>
    <row r="130" spans="1:33" s="87" customFormat="1" ht="19" customHeight="1">
      <c r="A130" s="72"/>
      <c r="B130" s="78"/>
      <c r="C130" s="79"/>
      <c r="D130" s="79"/>
      <c r="E130" s="79"/>
      <c r="F130" s="79"/>
      <c r="G130" s="79"/>
      <c r="H130" s="272" t="s">
        <v>11</v>
      </c>
      <c r="I130" s="273"/>
      <c r="J130" s="80"/>
      <c r="K130" s="81"/>
      <c r="L130" s="81"/>
      <c r="AA130" s="329"/>
      <c r="AB130" s="77"/>
    </row>
    <row r="131" spans="1:33" s="87" customFormat="1" ht="19" customHeight="1">
      <c r="A131" s="330"/>
      <c r="B131" s="142"/>
      <c r="C131" s="143"/>
      <c r="D131" s="143"/>
      <c r="E131" s="143"/>
      <c r="F131" s="143"/>
      <c r="G131" s="143"/>
      <c r="H131" s="274" t="s">
        <v>11</v>
      </c>
      <c r="I131" s="275"/>
      <c r="J131" s="144"/>
      <c r="K131" s="103"/>
      <c r="L131" s="103"/>
      <c r="M131" s="103"/>
      <c r="N131" s="103"/>
      <c r="O131" s="103"/>
      <c r="P131" s="103"/>
      <c r="Q131" s="103"/>
      <c r="Y131" s="103"/>
      <c r="Z131" s="103"/>
      <c r="AA131" s="331"/>
      <c r="AB131" s="86"/>
    </row>
    <row r="133" spans="1:33" ht="16" customHeight="1">
      <c r="B133" s="2" t="str">
        <f>B89</f>
        <v>Under 2000 RR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438" t="str">
        <f>Y$1</f>
        <v>Jul 18-19, 2015</v>
      </c>
      <c r="Z133" s="438"/>
      <c r="AA133" s="438"/>
      <c r="AB133" s="438"/>
    </row>
    <row r="134" spans="1:33" ht="16" customHeight="1">
      <c r="B134" s="5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6"/>
    </row>
    <row r="135" spans="1:33">
      <c r="B135" s="5" t="s">
        <v>1</v>
      </c>
      <c r="C135" s="5"/>
      <c r="D135" s="7">
        <v>4</v>
      </c>
      <c r="E135" s="8" t="s">
        <v>2</v>
      </c>
      <c r="F135" s="8"/>
      <c r="G135" s="8"/>
      <c r="H135" s="8" t="s">
        <v>3</v>
      </c>
      <c r="I135" s="8"/>
      <c r="J135" s="8"/>
      <c r="K135" s="8" t="s">
        <v>4</v>
      </c>
      <c r="L135" s="8"/>
      <c r="M135" s="8"/>
      <c r="N135" s="8" t="s">
        <v>5</v>
      </c>
      <c r="O135" s="8"/>
      <c r="P135" s="8"/>
      <c r="Q135" s="9" t="s">
        <v>2</v>
      </c>
      <c r="R135" s="10"/>
      <c r="S135" s="9" t="s">
        <v>3</v>
      </c>
      <c r="T135" s="10"/>
      <c r="U135" s="9" t="s">
        <v>4</v>
      </c>
      <c r="V135" s="10"/>
      <c r="W135" s="9" t="s">
        <v>5</v>
      </c>
      <c r="X135" s="10"/>
      <c r="Y135" s="6" t="s">
        <v>6</v>
      </c>
      <c r="Z135" s="11" t="s">
        <v>7</v>
      </c>
      <c r="AA135" s="12" t="s">
        <v>8</v>
      </c>
      <c r="AB135" s="13" t="s">
        <v>9</v>
      </c>
      <c r="AC135" s="13" t="s">
        <v>16</v>
      </c>
    </row>
    <row r="136" spans="1:33" s="87" customFormat="1" ht="16">
      <c r="B136" s="14">
        <v>5049</v>
      </c>
      <c r="C136" s="15"/>
      <c r="D136" s="16" t="s">
        <v>21</v>
      </c>
      <c r="E136" s="236"/>
      <c r="F136" s="237"/>
      <c r="G136" s="237"/>
      <c r="H136" s="68">
        <f>IF(J137&lt;0,"L",IF(J137&gt;0,"W", ))</f>
        <v>0</v>
      </c>
      <c r="I136" s="238">
        <f>IF($H156&gt;$I156,$I156,-$H156)</f>
        <v>0</v>
      </c>
      <c r="J136" s="239">
        <f>IF($H157&gt;$I157,$I157,-$H157)</f>
        <v>0</v>
      </c>
      <c r="K136" s="68">
        <f>IF(M137&lt;0,"L",IF(M137&gt;0,"W", ))</f>
        <v>0</v>
      </c>
      <c r="L136" s="238">
        <f>IF($H146&gt;$I146,$I146,-$H146)</f>
        <v>0</v>
      </c>
      <c r="M136" s="239">
        <f>IF($H147&gt;$I147,$I147,-$H147)</f>
        <v>0</v>
      </c>
      <c r="N136" s="68">
        <f>IF(P137&lt;0,"L",IF(P137&gt;0,"W", ))</f>
        <v>0</v>
      </c>
      <c r="O136" s="238">
        <f>IF($H166&gt;$I166,$I166,-$H166)</f>
        <v>0</v>
      </c>
      <c r="P136" s="240">
        <f>IF($H167&gt;$I167,$I167,-$H167)</f>
        <v>0</v>
      </c>
      <c r="Q136" s="241"/>
      <c r="R136" s="242"/>
      <c r="S136" s="132">
        <f>IF(H136="W",2, )</f>
        <v>0</v>
      </c>
      <c r="T136" s="243">
        <f>IF(J137&lt;0, 1, )</f>
        <v>0</v>
      </c>
      <c r="U136" s="132">
        <f>IF(K136="W",2, )</f>
        <v>0</v>
      </c>
      <c r="V136" s="243">
        <f>IF(M137&lt;0, 1, )</f>
        <v>0</v>
      </c>
      <c r="W136" s="132">
        <f>IF(N136="W",2, )</f>
        <v>0</v>
      </c>
      <c r="X136" s="243">
        <f>IF(P137&lt;0, 1, )</f>
        <v>0</v>
      </c>
      <c r="Y136" s="71">
        <f>SUM(Q136:X136)</f>
        <v>0</v>
      </c>
      <c r="Z136" s="244"/>
      <c r="AA136" s="245"/>
      <c r="AB136" s="71"/>
      <c r="AC136" s="71"/>
      <c r="AE136" s="87">
        <f t="shared" ref="AE136:AE143" si="6">B136</f>
        <v>5049</v>
      </c>
      <c r="AG136" s="128" t="str">
        <f t="shared" ref="AG136:AG143" si="7">D136</f>
        <v>AGTTA</v>
      </c>
    </row>
    <row r="137" spans="1:33" s="87" customFormat="1" ht="16">
      <c r="A137" s="125" t="s">
        <v>2</v>
      </c>
      <c r="B137" s="31" t="s">
        <v>196</v>
      </c>
      <c r="C137" s="32"/>
      <c r="D137" s="33">
        <v>1843</v>
      </c>
      <c r="E137" s="249"/>
      <c r="F137" s="250"/>
      <c r="G137" s="250"/>
      <c r="H137" s="251">
        <f>IF($H158&gt;$I158,$I158,-$H158)</f>
        <v>0</v>
      </c>
      <c r="I137" s="252">
        <f>IF($H159&gt;$I159,$I159,-$H159)</f>
        <v>0</v>
      </c>
      <c r="J137" s="252">
        <f>IF($H160&gt;$I160,$I160,-$H160)</f>
        <v>0</v>
      </c>
      <c r="K137" s="251">
        <f>IF($H148&gt;$I148,$I148,-$H148)</f>
        <v>0</v>
      </c>
      <c r="L137" s="252">
        <f>IF($H149&gt;$I149,$I149,-$H149)</f>
        <v>0</v>
      </c>
      <c r="M137" s="252">
        <f>IF($H150&gt;$I150,$I150,-$H150)</f>
        <v>0</v>
      </c>
      <c r="N137" s="251">
        <f>IF($H168&gt;$I168,$I168,-$H168)</f>
        <v>0</v>
      </c>
      <c r="O137" s="252">
        <f>IF($H169&gt;$I169,$I169,-$H169)</f>
        <v>0</v>
      </c>
      <c r="P137" s="253">
        <f>IF($H170&gt;$I170,$I170,-$H170)</f>
        <v>0</v>
      </c>
      <c r="Q137" s="254"/>
      <c r="R137" s="255"/>
      <c r="S137" s="103"/>
      <c r="T137" s="125"/>
      <c r="U137" s="103"/>
      <c r="V137" s="125"/>
      <c r="W137" s="103"/>
      <c r="X137" s="125"/>
      <c r="Y137" s="86"/>
      <c r="Z137" s="256" t="s">
        <v>10</v>
      </c>
      <c r="AA137" s="257" t="s">
        <v>10</v>
      </c>
      <c r="AB137" s="86"/>
      <c r="AC137" s="86"/>
      <c r="AD137" s="329">
        <v>1</v>
      </c>
      <c r="AE137" s="87" t="str">
        <f t="shared" si="6"/>
        <v>Cooper, George T.</v>
      </c>
      <c r="AG137" s="87">
        <f t="shared" si="7"/>
        <v>1843</v>
      </c>
    </row>
    <row r="138" spans="1:33" s="87" customFormat="1" ht="16">
      <c r="A138" s="126"/>
      <c r="B138" s="332">
        <v>90305</v>
      </c>
      <c r="C138" s="333"/>
      <c r="D138" s="16" t="s">
        <v>50</v>
      </c>
      <c r="E138" s="68">
        <f>IF(G139&lt;0,"L",IF(G139&gt;0,"W", ))</f>
        <v>0</v>
      </c>
      <c r="F138" s="238">
        <f>-I136</f>
        <v>0</v>
      </c>
      <c r="G138" s="258">
        <f>-J136</f>
        <v>0</v>
      </c>
      <c r="H138" s="236"/>
      <c r="I138" s="237"/>
      <c r="J138" s="237"/>
      <c r="K138" s="68">
        <f>IF(M139&lt;0,"L",IF(M139&gt;0,"W", ))</f>
        <v>0</v>
      </c>
      <c r="L138" s="238">
        <f>IF(H171&gt;$I171,$I171,-$H171)</f>
        <v>0</v>
      </c>
      <c r="M138" s="239">
        <f>IF(H172&gt;$I172,$I172,-$H172)</f>
        <v>0</v>
      </c>
      <c r="N138" s="68">
        <f>IF(P139&lt;0,"L",IF(P139&gt;0,"W", ))</f>
        <v>0</v>
      </c>
      <c r="O138" s="238">
        <f>IF($H151&gt;$I151,$I151,-$H151)</f>
        <v>0</v>
      </c>
      <c r="P138" s="240">
        <f>IF($H152&gt;$I152,$I152,-$H152)</f>
        <v>0</v>
      </c>
      <c r="Q138" s="259">
        <f>IF(E138="W",2, )</f>
        <v>0</v>
      </c>
      <c r="R138" s="258">
        <f>IF(G139&lt;0, 1, )</f>
        <v>0</v>
      </c>
      <c r="S138" s="241"/>
      <c r="T138" s="242"/>
      <c r="U138" s="132">
        <f>IF(K138="W",2, )</f>
        <v>0</v>
      </c>
      <c r="V138" s="243">
        <f>IF(M139&lt;0, 1, )</f>
        <v>0</v>
      </c>
      <c r="W138" s="132">
        <f>IF(N138="W",2, )</f>
        <v>0</v>
      </c>
      <c r="X138" s="243">
        <f>IF(P139&lt;0, 1, )</f>
        <v>0</v>
      </c>
      <c r="Y138" s="71">
        <f>SUM(Q138:X138)</f>
        <v>0</v>
      </c>
      <c r="Z138" s="244"/>
      <c r="AA138" s="245"/>
      <c r="AB138" s="77"/>
      <c r="AC138" s="77"/>
      <c r="AD138" s="329"/>
      <c r="AE138" s="87">
        <f t="shared" si="6"/>
        <v>90305</v>
      </c>
      <c r="AG138" s="128" t="str">
        <f t="shared" si="7"/>
        <v>E.C. Sports</v>
      </c>
    </row>
    <row r="139" spans="1:33" s="87" customFormat="1" ht="16">
      <c r="A139" s="125" t="s">
        <v>3</v>
      </c>
      <c r="B139" s="51" t="s">
        <v>78</v>
      </c>
      <c r="C139" s="41"/>
      <c r="D139" s="334">
        <v>1592</v>
      </c>
      <c r="E139" s="72">
        <f>-H137</f>
        <v>0</v>
      </c>
      <c r="F139" s="260">
        <f>-I137</f>
        <v>0</v>
      </c>
      <c r="G139" s="243">
        <f>-J137</f>
        <v>0</v>
      </c>
      <c r="H139" s="249"/>
      <c r="I139" s="250"/>
      <c r="J139" s="250"/>
      <c r="K139" s="251">
        <f>IF(H173&gt;$I173,$I173,-$H173)</f>
        <v>0</v>
      </c>
      <c r="L139" s="252">
        <f>IF(H174&gt;$I174,$I174,-$H174)</f>
        <v>0</v>
      </c>
      <c r="M139" s="252">
        <f>IF($H175&gt;$I175,$I175,-$H175)</f>
        <v>0</v>
      </c>
      <c r="N139" s="251">
        <f>IF($H153&gt;$I153,$I153,-$H153)</f>
        <v>0</v>
      </c>
      <c r="O139" s="252">
        <f>IF($H154&gt;$I154,$I154,-$H154)</f>
        <v>0</v>
      </c>
      <c r="P139" s="253">
        <f>IF($H155&gt;$I155,$I155,-$H155)</f>
        <v>0</v>
      </c>
      <c r="Q139" s="144"/>
      <c r="R139" s="125"/>
      <c r="S139" s="254"/>
      <c r="T139" s="255"/>
      <c r="U139" s="103"/>
      <c r="V139" s="125"/>
      <c r="W139" s="103"/>
      <c r="X139" s="125"/>
      <c r="Y139" s="86"/>
      <c r="Z139" s="256" t="s">
        <v>10</v>
      </c>
      <c r="AA139" s="257" t="s">
        <v>10</v>
      </c>
      <c r="AB139" s="86"/>
      <c r="AC139" s="86"/>
      <c r="AD139" s="329">
        <v>2</v>
      </c>
      <c r="AE139" s="87" t="str">
        <f t="shared" si="6"/>
        <v xml:space="preserve">Wang, Eric </v>
      </c>
      <c r="AG139" s="87">
        <f t="shared" si="7"/>
        <v>1592</v>
      </c>
    </row>
    <row r="140" spans="1:33" s="87" customFormat="1" ht="16">
      <c r="A140" s="126"/>
      <c r="B140" s="332">
        <v>91025</v>
      </c>
      <c r="C140" s="333"/>
      <c r="D140" s="16" t="s">
        <v>48</v>
      </c>
      <c r="E140" s="68">
        <f>IF(G141&lt;0,"L",IF(G141&gt;0,"W", ))</f>
        <v>0</v>
      </c>
      <c r="F140" s="238">
        <f>-L136</f>
        <v>0</v>
      </c>
      <c r="G140" s="258">
        <f>-M136</f>
        <v>0</v>
      </c>
      <c r="H140" s="68">
        <f>IF(J141&lt;0,"L",IF(J141&gt;0,"W", ))</f>
        <v>0</v>
      </c>
      <c r="I140" s="238">
        <f>-L138</f>
        <v>0</v>
      </c>
      <c r="J140" s="258">
        <f>-M138</f>
        <v>0</v>
      </c>
      <c r="K140" s="236"/>
      <c r="L140" s="237"/>
      <c r="M140" s="237"/>
      <c r="N140" s="68">
        <f>IF(P141&lt;0,"L",IF(P141&gt;0,"W", ))</f>
        <v>0</v>
      </c>
      <c r="O140" s="238">
        <f>IF($H161&gt;$I161,$I161,-$H161)</f>
        <v>0</v>
      </c>
      <c r="P140" s="240">
        <f>IF($H162&gt;$I162,$I162,-$H162)</f>
        <v>0</v>
      </c>
      <c r="Q140" s="259">
        <f>IF(E140="W",2, )</f>
        <v>0</v>
      </c>
      <c r="R140" s="258">
        <f>IF(G141&lt;0, 1, )</f>
        <v>0</v>
      </c>
      <c r="S140" s="132">
        <f>IF(H140="W",2, )</f>
        <v>0</v>
      </c>
      <c r="T140" s="243">
        <f>IF(J141&lt;0, 1, )</f>
        <v>0</v>
      </c>
      <c r="U140" s="241"/>
      <c r="V140" s="242"/>
      <c r="W140" s="132">
        <f>IF(N140="W",2, )</f>
        <v>0</v>
      </c>
      <c r="X140" s="243">
        <f>IF(P141&lt;0, 1, )</f>
        <v>0</v>
      </c>
      <c r="Y140" s="71">
        <f>SUM(Q140:X140)</f>
        <v>0</v>
      </c>
      <c r="Z140" s="244"/>
      <c r="AA140" s="245"/>
      <c r="AB140" s="77"/>
      <c r="AC140" s="77"/>
      <c r="AD140" s="329"/>
      <c r="AE140" s="87">
        <f t="shared" si="6"/>
        <v>91025</v>
      </c>
      <c r="AG140" s="128" t="str">
        <f t="shared" si="7"/>
        <v>AITTA</v>
      </c>
    </row>
    <row r="141" spans="1:33" s="87" customFormat="1" ht="16">
      <c r="A141" s="125" t="s">
        <v>4</v>
      </c>
      <c r="B141" s="51" t="s">
        <v>197</v>
      </c>
      <c r="C141" s="41"/>
      <c r="D141" s="334">
        <v>1377</v>
      </c>
      <c r="E141" s="72">
        <f>-K137</f>
        <v>0</v>
      </c>
      <c r="F141" s="260">
        <f>-L137</f>
        <v>0</v>
      </c>
      <c r="G141" s="243">
        <f>-M137</f>
        <v>0</v>
      </c>
      <c r="H141" s="72">
        <f>-K139</f>
        <v>0</v>
      </c>
      <c r="I141" s="260">
        <f>-L139</f>
        <v>0</v>
      </c>
      <c r="J141" s="243">
        <f>-M139</f>
        <v>0</v>
      </c>
      <c r="K141" s="249"/>
      <c r="L141" s="250"/>
      <c r="M141" s="250"/>
      <c r="N141" s="251">
        <f>IF($H163&gt;$I163,$I163,-$H163)</f>
        <v>0</v>
      </c>
      <c r="O141" s="252">
        <f>IF($H164&gt;$I164,$I164,-$H164)</f>
        <v>0</v>
      </c>
      <c r="P141" s="253">
        <f>IF($H165&gt;$I165,$I165,-$H165)</f>
        <v>0</v>
      </c>
      <c r="Q141" s="144"/>
      <c r="R141" s="125"/>
      <c r="S141" s="103"/>
      <c r="T141" s="125"/>
      <c r="U141" s="254"/>
      <c r="V141" s="255"/>
      <c r="W141" s="103"/>
      <c r="X141" s="125"/>
      <c r="Y141" s="86"/>
      <c r="Z141" s="256" t="s">
        <v>10</v>
      </c>
      <c r="AA141" s="257" t="s">
        <v>10</v>
      </c>
      <c r="AB141" s="86"/>
      <c r="AC141" s="86"/>
      <c r="AD141" s="329">
        <v>3</v>
      </c>
      <c r="AE141" s="87" t="str">
        <f t="shared" si="6"/>
        <v xml:space="preserve">Garrett, John </v>
      </c>
      <c r="AG141" s="87">
        <f t="shared" si="7"/>
        <v>1377</v>
      </c>
    </row>
    <row r="142" spans="1:33" s="87" customFormat="1" ht="16">
      <c r="A142" s="126"/>
      <c r="B142" s="332">
        <v>85239</v>
      </c>
      <c r="C142" s="333"/>
      <c r="D142" s="16">
        <v>0</v>
      </c>
      <c r="E142" s="68">
        <f>IF(G143&lt;0,"L",IF(G143&gt;0,"W", ))</f>
        <v>0</v>
      </c>
      <c r="F142" s="238">
        <f>-O136</f>
        <v>0</v>
      </c>
      <c r="G142" s="261">
        <f>-P136</f>
        <v>0</v>
      </c>
      <c r="H142" s="68">
        <f>IF(J143&lt;0,"L",IF(J143&gt;0,"W", ))</f>
        <v>0</v>
      </c>
      <c r="I142" s="238">
        <f>-O138</f>
        <v>0</v>
      </c>
      <c r="J142" s="258">
        <f>-P138</f>
        <v>0</v>
      </c>
      <c r="K142" s="68">
        <f>IF(M143&lt;0,"L",IF(M143&gt;0,"W", ))</f>
        <v>0</v>
      </c>
      <c r="L142" s="238">
        <f>-O140</f>
        <v>0</v>
      </c>
      <c r="M142" s="258">
        <f>-P140</f>
        <v>0</v>
      </c>
      <c r="N142" s="236"/>
      <c r="O142" s="237"/>
      <c r="P142" s="262"/>
      <c r="Q142" s="132">
        <f>IF(E142="W",2, )</f>
        <v>0</v>
      </c>
      <c r="R142" s="150">
        <f>IF(E142="L",1, )</f>
        <v>0</v>
      </c>
      <c r="S142" s="132">
        <f>IF(H142="W",2, )</f>
        <v>0</v>
      </c>
      <c r="T142" s="243">
        <f>IF(J143&lt;0, 1, )</f>
        <v>0</v>
      </c>
      <c r="U142" s="132">
        <f>IF(K142="W",2, )</f>
        <v>0</v>
      </c>
      <c r="V142" s="243">
        <f>IF(M143&lt;0, 1, )</f>
        <v>0</v>
      </c>
      <c r="W142" s="241"/>
      <c r="X142" s="242"/>
      <c r="Y142" s="238">
        <f>SUM(Q142:X142)</f>
        <v>0</v>
      </c>
      <c r="Z142" s="244"/>
      <c r="AA142" s="245"/>
      <c r="AB142" s="77"/>
      <c r="AC142" s="77"/>
      <c r="AD142" s="329"/>
      <c r="AE142" s="87">
        <f t="shared" si="6"/>
        <v>85239</v>
      </c>
      <c r="AG142" s="128">
        <f t="shared" si="7"/>
        <v>0</v>
      </c>
    </row>
    <row r="143" spans="1:33" s="87" customFormat="1" ht="16">
      <c r="A143" s="125" t="s">
        <v>5</v>
      </c>
      <c r="B143" s="51" t="s">
        <v>198</v>
      </c>
      <c r="C143" s="41"/>
      <c r="D143" s="334">
        <v>865</v>
      </c>
      <c r="E143" s="266">
        <f>-N137</f>
        <v>0</v>
      </c>
      <c r="F143" s="267">
        <f>-O137</f>
        <v>0</v>
      </c>
      <c r="G143" s="268">
        <f>-P137</f>
        <v>0</v>
      </c>
      <c r="H143" s="330">
        <f>-N139</f>
        <v>0</v>
      </c>
      <c r="I143" s="267">
        <f>-O139</f>
        <v>0</v>
      </c>
      <c r="J143" s="109">
        <f>-P139</f>
        <v>0</v>
      </c>
      <c r="K143" s="330">
        <f>-N141</f>
        <v>0</v>
      </c>
      <c r="L143" s="267">
        <f>-O141</f>
        <v>0</v>
      </c>
      <c r="M143" s="109">
        <f>-P141</f>
        <v>0</v>
      </c>
      <c r="N143" s="249"/>
      <c r="O143" s="250"/>
      <c r="P143" s="269"/>
      <c r="Q143" s="103"/>
      <c r="R143" s="125"/>
      <c r="S143" s="103"/>
      <c r="T143" s="125"/>
      <c r="U143" s="103"/>
      <c r="V143" s="125"/>
      <c r="W143" s="254"/>
      <c r="X143" s="255"/>
      <c r="Y143" s="331"/>
      <c r="Z143" s="256" t="s">
        <v>10</v>
      </c>
      <c r="AA143" s="257" t="s">
        <v>10</v>
      </c>
      <c r="AB143" s="86"/>
      <c r="AC143" s="86"/>
      <c r="AD143" s="329">
        <v>4</v>
      </c>
      <c r="AE143" s="87" t="str">
        <f t="shared" si="6"/>
        <v xml:space="preserve">Bradley, Phil </v>
      </c>
      <c r="AG143" s="87">
        <f t="shared" si="7"/>
        <v>865</v>
      </c>
    </row>
    <row r="144" spans="1:33" s="87" customFormat="1" ht="16">
      <c r="X144" s="329"/>
      <c r="AD144" s="329"/>
    </row>
    <row r="145" spans="1:28" s="87" customFormat="1" ht="16">
      <c r="H145" s="128" t="s">
        <v>1</v>
      </c>
      <c r="I145" s="329">
        <f>D135</f>
        <v>4</v>
      </c>
      <c r="J145" s="329"/>
      <c r="K145" s="329"/>
      <c r="L145" s="329"/>
      <c r="Y145" s="103"/>
      <c r="Z145" s="103"/>
      <c r="AA145" s="103"/>
      <c r="AB145" s="329"/>
    </row>
    <row r="146" spans="1:28" s="87" customFormat="1" ht="19" customHeight="1">
      <c r="A146" s="68">
        <v>1</v>
      </c>
      <c r="B146" s="130"/>
      <c r="C146" s="131"/>
      <c r="D146" s="131"/>
      <c r="E146" s="131"/>
      <c r="F146" s="131"/>
      <c r="G146" s="131"/>
      <c r="H146" s="270" t="s">
        <v>11</v>
      </c>
      <c r="I146" s="271"/>
      <c r="J146" s="68"/>
      <c r="K146" s="238"/>
      <c r="L146" s="238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258"/>
      <c r="AB146" s="71"/>
    </row>
    <row r="147" spans="1:28" s="87" customFormat="1" ht="19" customHeight="1">
      <c r="A147" s="72"/>
      <c r="B147" s="78"/>
      <c r="C147" s="79"/>
      <c r="D147" s="79"/>
      <c r="E147" s="79"/>
      <c r="F147" s="79"/>
      <c r="G147" s="79"/>
      <c r="H147" s="272" t="s">
        <v>11</v>
      </c>
      <c r="I147" s="273"/>
      <c r="J147" s="72"/>
      <c r="K147" s="328"/>
      <c r="L147" s="328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243"/>
      <c r="AB147" s="77"/>
    </row>
    <row r="148" spans="1:28" s="87" customFormat="1" ht="19" customHeight="1">
      <c r="A148" s="72" t="s">
        <v>2</v>
      </c>
      <c r="B148" s="78" t="str">
        <f>B137</f>
        <v>Cooper, George T.</v>
      </c>
      <c r="C148" s="79"/>
      <c r="D148" s="79"/>
      <c r="E148" s="429">
        <f>$D137</f>
        <v>1843</v>
      </c>
      <c r="F148" s="435"/>
      <c r="G148" s="79"/>
      <c r="H148" s="272" t="s">
        <v>11</v>
      </c>
      <c r="I148" s="273"/>
      <c r="J148" s="80" t="str">
        <f>$B141</f>
        <v xml:space="preserve">Garrett, John </v>
      </c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429">
        <f>$D141</f>
        <v>1377</v>
      </c>
      <c r="Z148" s="435"/>
      <c r="AA148" s="243"/>
      <c r="AB148" s="77" t="s">
        <v>4</v>
      </c>
    </row>
    <row r="149" spans="1:28" s="87" customFormat="1" ht="19" customHeight="1">
      <c r="A149" s="72"/>
      <c r="B149" s="78"/>
      <c r="C149" s="79"/>
      <c r="D149" s="79"/>
      <c r="E149" s="79"/>
      <c r="F149" s="79"/>
      <c r="G149" s="79"/>
      <c r="H149" s="272" t="s">
        <v>11</v>
      </c>
      <c r="I149" s="273"/>
      <c r="J149" s="80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243"/>
      <c r="AB149" s="77"/>
    </row>
    <row r="150" spans="1:28" s="87" customFormat="1" ht="19" customHeight="1">
      <c r="A150" s="330"/>
      <c r="B150" s="142"/>
      <c r="C150" s="143"/>
      <c r="D150" s="143"/>
      <c r="E150" s="143"/>
      <c r="F150" s="143"/>
      <c r="G150" s="143"/>
      <c r="H150" s="274" t="s">
        <v>11</v>
      </c>
      <c r="I150" s="275"/>
      <c r="J150" s="144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9"/>
      <c r="AB150" s="86"/>
    </row>
    <row r="151" spans="1:28" s="87" customFormat="1" ht="19" customHeight="1">
      <c r="A151" s="68">
        <v>2</v>
      </c>
      <c r="B151" s="130"/>
      <c r="C151" s="131"/>
      <c r="D151" s="131"/>
      <c r="E151" s="131"/>
      <c r="F151" s="131"/>
      <c r="G151" s="131"/>
      <c r="H151" s="270" t="s">
        <v>11</v>
      </c>
      <c r="I151" s="271"/>
      <c r="J151" s="72"/>
      <c r="K151" s="328"/>
      <c r="L151" s="328"/>
      <c r="M151" s="81"/>
      <c r="N151" s="81"/>
      <c r="O151" s="81"/>
      <c r="P151" s="81"/>
      <c r="Q151" s="81"/>
      <c r="R151" s="81"/>
      <c r="S151" s="81"/>
      <c r="T151" s="81"/>
      <c r="AA151" s="329"/>
      <c r="AB151" s="71"/>
    </row>
    <row r="152" spans="1:28" s="87" customFormat="1" ht="19" customHeight="1">
      <c r="A152" s="72"/>
      <c r="B152" s="78"/>
      <c r="C152" s="79"/>
      <c r="D152" s="79"/>
      <c r="E152" s="79"/>
      <c r="F152" s="79"/>
      <c r="G152" s="79"/>
      <c r="H152" s="272" t="s">
        <v>11</v>
      </c>
      <c r="I152" s="273"/>
      <c r="J152" s="72"/>
      <c r="K152" s="328"/>
      <c r="L152" s="328"/>
      <c r="M152" s="81"/>
      <c r="N152" s="81"/>
      <c r="O152" s="81"/>
      <c r="P152" s="81"/>
      <c r="Q152" s="81"/>
      <c r="R152" s="81"/>
      <c r="S152" s="81"/>
      <c r="T152" s="81"/>
      <c r="AA152" s="329"/>
      <c r="AB152" s="77"/>
    </row>
    <row r="153" spans="1:28" s="87" customFormat="1" ht="19" customHeight="1">
      <c r="A153" s="72" t="s">
        <v>3</v>
      </c>
      <c r="B153" s="78" t="str">
        <f>$B139</f>
        <v xml:space="preserve">Wang, Eric </v>
      </c>
      <c r="C153" s="79"/>
      <c r="D153" s="79"/>
      <c r="E153" s="429">
        <f>$D139</f>
        <v>1592</v>
      </c>
      <c r="F153" s="435"/>
      <c r="G153" s="79"/>
      <c r="H153" s="272" t="s">
        <v>11</v>
      </c>
      <c r="I153" s="273"/>
      <c r="J153" s="80" t="str">
        <f>$B143</f>
        <v xml:space="preserve">Bradley, Phil </v>
      </c>
      <c r="K153" s="81"/>
      <c r="L153" s="81"/>
      <c r="Y153" s="436">
        <f>$D143</f>
        <v>865</v>
      </c>
      <c r="Z153" s="437"/>
      <c r="AA153" s="329"/>
      <c r="AB153" s="77" t="s">
        <v>5</v>
      </c>
    </row>
    <row r="154" spans="1:28" s="87" customFormat="1" ht="19" customHeight="1">
      <c r="A154" s="72"/>
      <c r="B154" s="78"/>
      <c r="C154" s="79"/>
      <c r="D154" s="79"/>
      <c r="E154" s="79"/>
      <c r="F154" s="79"/>
      <c r="G154" s="79"/>
      <c r="H154" s="272" t="s">
        <v>11</v>
      </c>
      <c r="I154" s="273"/>
      <c r="J154" s="80"/>
      <c r="K154" s="81"/>
      <c r="L154" s="81"/>
      <c r="AA154" s="329"/>
      <c r="AB154" s="77"/>
    </row>
    <row r="155" spans="1:28" s="87" customFormat="1" ht="19" customHeight="1">
      <c r="A155" s="330"/>
      <c r="B155" s="142"/>
      <c r="C155" s="143"/>
      <c r="D155" s="143"/>
      <c r="E155" s="143"/>
      <c r="F155" s="143"/>
      <c r="G155" s="143"/>
      <c r="H155" s="274" t="s">
        <v>11</v>
      </c>
      <c r="I155" s="275"/>
      <c r="J155" s="144"/>
      <c r="K155" s="81"/>
      <c r="L155" s="81"/>
      <c r="Y155" s="103"/>
      <c r="Z155" s="103"/>
      <c r="AA155" s="331"/>
      <c r="AB155" s="86"/>
    </row>
    <row r="156" spans="1:28" s="87" customFormat="1" ht="19" customHeight="1">
      <c r="A156" s="68">
        <v>3</v>
      </c>
      <c r="B156" s="130"/>
      <c r="C156" s="131"/>
      <c r="D156" s="131"/>
      <c r="E156" s="131"/>
      <c r="F156" s="131"/>
      <c r="G156" s="131"/>
      <c r="H156" s="270" t="s">
        <v>11</v>
      </c>
      <c r="I156" s="271"/>
      <c r="J156" s="68"/>
      <c r="K156" s="238"/>
      <c r="L156" s="238"/>
      <c r="M156" s="132"/>
      <c r="N156" s="132"/>
      <c r="O156" s="132"/>
      <c r="P156" s="132"/>
      <c r="Q156" s="132"/>
      <c r="R156" s="132"/>
      <c r="S156" s="132"/>
      <c r="T156" s="132"/>
      <c r="AA156" s="329"/>
      <c r="AB156" s="71"/>
    </row>
    <row r="157" spans="1:28" s="87" customFormat="1" ht="19" customHeight="1">
      <c r="A157" s="72"/>
      <c r="B157" s="78"/>
      <c r="C157" s="79"/>
      <c r="D157" s="79"/>
      <c r="E157" s="79"/>
      <c r="F157" s="79"/>
      <c r="G157" s="79"/>
      <c r="H157" s="272" t="s">
        <v>11</v>
      </c>
      <c r="I157" s="273"/>
      <c r="J157" s="72"/>
      <c r="K157" s="328"/>
      <c r="L157" s="328"/>
      <c r="M157" s="81"/>
      <c r="N157" s="81"/>
      <c r="O157" s="81"/>
      <c r="P157" s="81"/>
      <c r="Q157" s="81"/>
      <c r="R157" s="81"/>
      <c r="S157" s="81"/>
      <c r="T157" s="81"/>
      <c r="AA157" s="329"/>
      <c r="AB157" s="77"/>
    </row>
    <row r="158" spans="1:28" s="87" customFormat="1" ht="19" customHeight="1">
      <c r="A158" s="72" t="s">
        <v>2</v>
      </c>
      <c r="B158" s="78" t="str">
        <f>B137</f>
        <v>Cooper, George T.</v>
      </c>
      <c r="C158" s="79"/>
      <c r="D158" s="79"/>
      <c r="E158" s="429">
        <f>$D137</f>
        <v>1843</v>
      </c>
      <c r="F158" s="435"/>
      <c r="G158" s="79"/>
      <c r="H158" s="272" t="s">
        <v>11</v>
      </c>
      <c r="I158" s="273"/>
      <c r="J158" s="78" t="str">
        <f>$B139</f>
        <v xml:space="preserve">Wang, Eric </v>
      </c>
      <c r="K158" s="81"/>
      <c r="L158" s="81"/>
      <c r="Y158" s="429">
        <f>$D139</f>
        <v>1592</v>
      </c>
      <c r="Z158" s="435"/>
      <c r="AA158" s="329"/>
      <c r="AB158" s="77" t="s">
        <v>3</v>
      </c>
    </row>
    <row r="159" spans="1:28" s="87" customFormat="1" ht="19" customHeight="1">
      <c r="A159" s="72"/>
      <c r="B159" s="78"/>
      <c r="C159" s="79"/>
      <c r="D159" s="79"/>
      <c r="E159" s="79"/>
      <c r="F159" s="79"/>
      <c r="G159" s="79"/>
      <c r="H159" s="272" t="s">
        <v>11</v>
      </c>
      <c r="I159" s="273"/>
      <c r="J159" s="80"/>
      <c r="K159" s="81"/>
      <c r="L159" s="81"/>
      <c r="AA159" s="329"/>
      <c r="AB159" s="77"/>
    </row>
    <row r="160" spans="1:28" s="87" customFormat="1" ht="19" customHeight="1">
      <c r="A160" s="330"/>
      <c r="B160" s="142"/>
      <c r="C160" s="143"/>
      <c r="D160" s="143"/>
      <c r="E160" s="143"/>
      <c r="F160" s="143"/>
      <c r="G160" s="143"/>
      <c r="H160" s="274" t="s">
        <v>11</v>
      </c>
      <c r="I160" s="275"/>
      <c r="J160" s="144"/>
      <c r="K160" s="81"/>
      <c r="L160" s="81"/>
      <c r="Y160" s="103"/>
      <c r="Z160" s="103"/>
      <c r="AA160" s="331"/>
      <c r="AB160" s="86"/>
    </row>
    <row r="161" spans="1:28" s="87" customFormat="1" ht="19" customHeight="1">
      <c r="A161" s="68">
        <v>4</v>
      </c>
      <c r="B161" s="130"/>
      <c r="C161" s="131"/>
      <c r="D161" s="131"/>
      <c r="E161" s="131"/>
      <c r="F161" s="131"/>
      <c r="G161" s="131"/>
      <c r="H161" s="270" t="s">
        <v>11</v>
      </c>
      <c r="I161" s="271"/>
      <c r="J161" s="68"/>
      <c r="K161" s="238"/>
      <c r="L161" s="238"/>
      <c r="M161" s="132"/>
      <c r="N161" s="132"/>
      <c r="O161" s="132"/>
      <c r="P161" s="132"/>
      <c r="Q161" s="132"/>
      <c r="R161" s="132"/>
      <c r="S161" s="132"/>
      <c r="T161" s="132"/>
      <c r="AA161" s="329"/>
      <c r="AB161" s="71"/>
    </row>
    <row r="162" spans="1:28" s="87" customFormat="1" ht="19" customHeight="1">
      <c r="A162" s="72"/>
      <c r="B162" s="78"/>
      <c r="C162" s="79"/>
      <c r="D162" s="79"/>
      <c r="E162" s="79"/>
      <c r="F162" s="79"/>
      <c r="G162" s="79"/>
      <c r="H162" s="272" t="s">
        <v>11</v>
      </c>
      <c r="I162" s="273"/>
      <c r="J162" s="72"/>
      <c r="K162" s="328"/>
      <c r="L162" s="328"/>
      <c r="M162" s="81"/>
      <c r="N162" s="81"/>
      <c r="O162" s="81"/>
      <c r="P162" s="81"/>
      <c r="Q162" s="81"/>
      <c r="R162" s="81"/>
      <c r="S162" s="81"/>
      <c r="T162" s="81"/>
      <c r="AA162" s="329"/>
      <c r="AB162" s="77"/>
    </row>
    <row r="163" spans="1:28" s="87" customFormat="1" ht="19" customHeight="1">
      <c r="A163" s="72" t="s">
        <v>4</v>
      </c>
      <c r="B163" s="78" t="str">
        <f>B141</f>
        <v xml:space="preserve">Garrett, John </v>
      </c>
      <c r="C163" s="79"/>
      <c r="D163" s="79"/>
      <c r="E163" s="429">
        <f>$D141</f>
        <v>1377</v>
      </c>
      <c r="F163" s="435"/>
      <c r="G163" s="79"/>
      <c r="H163" s="272" t="s">
        <v>11</v>
      </c>
      <c r="I163" s="273"/>
      <c r="J163" s="80" t="str">
        <f>$B143</f>
        <v xml:space="preserve">Bradley, Phil </v>
      </c>
      <c r="K163" s="81"/>
      <c r="L163" s="81"/>
      <c r="Y163" s="436">
        <f>$D143</f>
        <v>865</v>
      </c>
      <c r="Z163" s="437"/>
      <c r="AA163" s="329"/>
      <c r="AB163" s="77" t="s">
        <v>5</v>
      </c>
    </row>
    <row r="164" spans="1:28" s="87" customFormat="1" ht="19" customHeight="1">
      <c r="A164" s="72"/>
      <c r="B164" s="78"/>
      <c r="C164" s="79"/>
      <c r="D164" s="79"/>
      <c r="E164" s="79"/>
      <c r="F164" s="79"/>
      <c r="G164" s="79"/>
      <c r="H164" s="272" t="s">
        <v>11</v>
      </c>
      <c r="I164" s="273"/>
      <c r="J164" s="80"/>
      <c r="K164" s="81"/>
      <c r="L164" s="81"/>
      <c r="AA164" s="329"/>
      <c r="AB164" s="77"/>
    </row>
    <row r="165" spans="1:28" s="87" customFormat="1" ht="19" customHeight="1">
      <c r="A165" s="330"/>
      <c r="B165" s="142"/>
      <c r="C165" s="143"/>
      <c r="D165" s="143"/>
      <c r="E165" s="143"/>
      <c r="F165" s="143"/>
      <c r="G165" s="143"/>
      <c r="H165" s="274" t="s">
        <v>11</v>
      </c>
      <c r="I165" s="275"/>
      <c r="J165" s="144"/>
      <c r="K165" s="81"/>
      <c r="L165" s="81"/>
      <c r="Y165" s="103"/>
      <c r="Z165" s="103"/>
      <c r="AA165" s="331"/>
      <c r="AB165" s="86"/>
    </row>
    <row r="166" spans="1:28" s="87" customFormat="1" ht="18" customHeight="1">
      <c r="A166" s="68">
        <v>5</v>
      </c>
      <c r="B166" s="130"/>
      <c r="C166" s="131"/>
      <c r="D166" s="131"/>
      <c r="E166" s="131"/>
      <c r="F166" s="131"/>
      <c r="G166" s="131"/>
      <c r="H166" s="270" t="s">
        <v>11</v>
      </c>
      <c r="I166" s="271"/>
      <c r="J166" s="68"/>
      <c r="K166" s="238"/>
      <c r="L166" s="238"/>
      <c r="M166" s="132"/>
      <c r="N166" s="132"/>
      <c r="O166" s="132"/>
      <c r="P166" s="132"/>
      <c r="Q166" s="132"/>
      <c r="R166" s="132"/>
      <c r="S166" s="132"/>
      <c r="T166" s="132"/>
      <c r="AA166" s="329"/>
      <c r="AB166" s="71"/>
    </row>
    <row r="167" spans="1:28" s="87" customFormat="1" ht="18" customHeight="1">
      <c r="A167" s="72"/>
      <c r="B167" s="78"/>
      <c r="C167" s="79"/>
      <c r="D167" s="79"/>
      <c r="E167" s="79"/>
      <c r="F167" s="79"/>
      <c r="G167" s="79"/>
      <c r="H167" s="272" t="s">
        <v>11</v>
      </c>
      <c r="I167" s="273"/>
      <c r="J167" s="72"/>
      <c r="K167" s="328"/>
      <c r="L167" s="328"/>
      <c r="M167" s="81"/>
      <c r="N167" s="81"/>
      <c r="O167" s="81"/>
      <c r="P167" s="81"/>
      <c r="Q167" s="81"/>
      <c r="R167" s="81"/>
      <c r="S167" s="81"/>
      <c r="T167" s="81"/>
      <c r="AA167" s="329"/>
      <c r="AB167" s="77"/>
    </row>
    <row r="168" spans="1:28" s="87" customFormat="1" ht="18" customHeight="1">
      <c r="A168" s="72" t="s">
        <v>2</v>
      </c>
      <c r="B168" s="78" t="str">
        <f>B137</f>
        <v>Cooper, George T.</v>
      </c>
      <c r="C168" s="79"/>
      <c r="D168" s="79"/>
      <c r="E168" s="429">
        <f>$D137</f>
        <v>1843</v>
      </c>
      <c r="F168" s="435"/>
      <c r="G168" s="79"/>
      <c r="H168" s="272" t="s">
        <v>11</v>
      </c>
      <c r="I168" s="273"/>
      <c r="J168" s="80" t="str">
        <f>$B143</f>
        <v xml:space="preserve">Bradley, Phil </v>
      </c>
      <c r="K168" s="81"/>
      <c r="L168" s="81"/>
      <c r="Y168" s="436">
        <f>$D143</f>
        <v>865</v>
      </c>
      <c r="Z168" s="437"/>
      <c r="AA168" s="329"/>
      <c r="AB168" s="77" t="s">
        <v>5</v>
      </c>
    </row>
    <row r="169" spans="1:28" s="87" customFormat="1" ht="18" customHeight="1">
      <c r="A169" s="72"/>
      <c r="B169" s="78"/>
      <c r="C169" s="79"/>
      <c r="D169" s="79"/>
      <c r="E169" s="79"/>
      <c r="F169" s="79"/>
      <c r="G169" s="79"/>
      <c r="H169" s="272" t="s">
        <v>11</v>
      </c>
      <c r="I169" s="273"/>
      <c r="J169" s="80"/>
      <c r="K169" s="81"/>
      <c r="L169" s="81"/>
      <c r="AA169" s="329"/>
      <c r="AB169" s="77"/>
    </row>
    <row r="170" spans="1:28" s="87" customFormat="1" ht="18" customHeight="1">
      <c r="A170" s="330"/>
      <c r="B170" s="142"/>
      <c r="C170" s="143"/>
      <c r="D170" s="143"/>
      <c r="E170" s="143"/>
      <c r="F170" s="143"/>
      <c r="G170" s="143"/>
      <c r="H170" s="274" t="s">
        <v>11</v>
      </c>
      <c r="I170" s="275"/>
      <c r="J170" s="144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331"/>
      <c r="AB170" s="86"/>
    </row>
    <row r="171" spans="1:28" s="87" customFormat="1" ht="18" customHeight="1">
      <c r="A171" s="68">
        <v>6</v>
      </c>
      <c r="B171" s="130"/>
      <c r="C171" s="131"/>
      <c r="D171" s="131"/>
      <c r="E171" s="131"/>
      <c r="F171" s="131"/>
      <c r="G171" s="131"/>
      <c r="H171" s="270" t="s">
        <v>11</v>
      </c>
      <c r="I171" s="271"/>
      <c r="J171" s="72"/>
      <c r="K171" s="328"/>
      <c r="L171" s="328"/>
      <c r="M171" s="81"/>
      <c r="N171" s="81"/>
      <c r="O171" s="81"/>
      <c r="P171" s="81"/>
      <c r="Q171" s="81"/>
      <c r="R171" s="81"/>
      <c r="S171" s="81"/>
      <c r="T171" s="81"/>
      <c r="AA171" s="329"/>
      <c r="AB171" s="77"/>
    </row>
    <row r="172" spans="1:28" s="87" customFormat="1" ht="18" customHeight="1">
      <c r="A172" s="72"/>
      <c r="B172" s="78"/>
      <c r="C172" s="79"/>
      <c r="D172" s="79"/>
      <c r="E172" s="79"/>
      <c r="F172" s="79"/>
      <c r="G172" s="79"/>
      <c r="H172" s="272" t="s">
        <v>11</v>
      </c>
      <c r="I172" s="273"/>
      <c r="J172" s="72"/>
      <c r="K172" s="328"/>
      <c r="L172" s="328"/>
      <c r="M172" s="81"/>
      <c r="N172" s="81"/>
      <c r="O172" s="81"/>
      <c r="P172" s="81"/>
      <c r="Q172" s="81"/>
      <c r="R172" s="81"/>
      <c r="S172" s="81"/>
      <c r="T172" s="81"/>
      <c r="AA172" s="329"/>
      <c r="AB172" s="77"/>
    </row>
    <row r="173" spans="1:28" s="87" customFormat="1" ht="18" customHeight="1">
      <c r="A173" s="72" t="s">
        <v>3</v>
      </c>
      <c r="B173" s="78" t="str">
        <f>$B139</f>
        <v xml:space="preserve">Wang, Eric </v>
      </c>
      <c r="C173" s="79"/>
      <c r="D173" s="79"/>
      <c r="E173" s="429">
        <f>$D139</f>
        <v>1592</v>
      </c>
      <c r="F173" s="435"/>
      <c r="G173" s="79"/>
      <c r="H173" s="272" t="s">
        <v>11</v>
      </c>
      <c r="I173" s="273"/>
      <c r="J173" s="80" t="str">
        <f>$B141</f>
        <v xml:space="preserve">Garrett, John </v>
      </c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429">
        <f>$D141</f>
        <v>1377</v>
      </c>
      <c r="Z173" s="435"/>
      <c r="AA173" s="243"/>
      <c r="AB173" s="77" t="s">
        <v>4</v>
      </c>
    </row>
    <row r="174" spans="1:28" s="87" customFormat="1" ht="18" customHeight="1">
      <c r="A174" s="72"/>
      <c r="B174" s="78"/>
      <c r="C174" s="79"/>
      <c r="D174" s="79"/>
      <c r="E174" s="79"/>
      <c r="F174" s="79"/>
      <c r="G174" s="79"/>
      <c r="H174" s="272" t="s">
        <v>11</v>
      </c>
      <c r="I174" s="273"/>
      <c r="J174" s="80"/>
      <c r="K174" s="81"/>
      <c r="L174" s="81"/>
      <c r="AA174" s="329"/>
      <c r="AB174" s="77"/>
    </row>
    <row r="175" spans="1:28" s="87" customFormat="1" ht="18" customHeight="1">
      <c r="A175" s="330"/>
      <c r="B175" s="142"/>
      <c r="C175" s="143"/>
      <c r="D175" s="143"/>
      <c r="E175" s="143"/>
      <c r="F175" s="143"/>
      <c r="G175" s="143"/>
      <c r="H175" s="274" t="s">
        <v>11</v>
      </c>
      <c r="I175" s="275"/>
      <c r="J175" s="144"/>
      <c r="K175" s="103"/>
      <c r="L175" s="103"/>
      <c r="M175" s="103"/>
      <c r="N175" s="103"/>
      <c r="O175" s="103"/>
      <c r="P175" s="103"/>
      <c r="Q175" s="103"/>
      <c r="Y175" s="103"/>
      <c r="Z175" s="103"/>
      <c r="AA175" s="331"/>
      <c r="AB175" s="86"/>
    </row>
    <row r="177" spans="1:33" ht="16" customHeight="1">
      <c r="B177" s="2" t="s">
        <v>124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438" t="s">
        <v>126</v>
      </c>
      <c r="Z177" s="438"/>
      <c r="AA177" s="438"/>
      <c r="AB177" s="438"/>
    </row>
    <row r="178" spans="1:33" ht="16" customHeight="1">
      <c r="B178" s="5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6"/>
    </row>
    <row r="179" spans="1:33" ht="15" customHeight="1">
      <c r="B179" s="5" t="s">
        <v>1</v>
      </c>
      <c r="C179" s="5"/>
      <c r="D179" s="7">
        <v>5</v>
      </c>
      <c r="E179" s="8" t="s">
        <v>2</v>
      </c>
      <c r="F179" s="8"/>
      <c r="G179" s="8"/>
      <c r="H179" s="8" t="s">
        <v>3</v>
      </c>
      <c r="I179" s="8"/>
      <c r="J179" s="8"/>
      <c r="K179" s="8" t="s">
        <v>4</v>
      </c>
      <c r="L179" s="8"/>
      <c r="M179" s="8"/>
      <c r="N179" s="8" t="s">
        <v>5</v>
      </c>
      <c r="O179" s="8"/>
      <c r="P179" s="8"/>
      <c r="Q179" s="9" t="s">
        <v>2</v>
      </c>
      <c r="R179" s="10"/>
      <c r="S179" s="9" t="s">
        <v>3</v>
      </c>
      <c r="T179" s="10"/>
      <c r="U179" s="9" t="s">
        <v>4</v>
      </c>
      <c r="V179" s="10"/>
      <c r="W179" s="9" t="s">
        <v>5</v>
      </c>
      <c r="X179" s="10"/>
      <c r="Y179" s="6" t="s">
        <v>6</v>
      </c>
      <c r="Z179" s="11" t="s">
        <v>7</v>
      </c>
      <c r="AA179" s="12" t="s">
        <v>8</v>
      </c>
      <c r="AB179" s="13" t="s">
        <v>9</v>
      </c>
      <c r="AC179" s="13" t="s">
        <v>16</v>
      </c>
    </row>
    <row r="180" spans="1:33" s="87" customFormat="1" ht="16">
      <c r="B180" s="14">
        <v>87684</v>
      </c>
      <c r="C180" s="15"/>
      <c r="D180" s="16" t="s">
        <v>48</v>
      </c>
      <c r="E180" s="236"/>
      <c r="F180" s="237"/>
      <c r="G180" s="237"/>
      <c r="H180" s="68">
        <f>IF(J181&lt;0,"L",IF(J181&gt;0,"W", ))</f>
        <v>0</v>
      </c>
      <c r="I180" s="238">
        <f>IF($H200&gt;$I200,$I200,-$H200)</f>
        <v>0</v>
      </c>
      <c r="J180" s="239">
        <f>IF($H201&gt;$I201,$I201,-$H201)</f>
        <v>0</v>
      </c>
      <c r="K180" s="68">
        <f>IF(M181&lt;0,"L",IF(M181&gt;0,"W", ))</f>
        <v>0</v>
      </c>
      <c r="L180" s="238">
        <f>IF($H190&gt;$I190,$I190,-$H190)</f>
        <v>0</v>
      </c>
      <c r="M180" s="239">
        <f>IF($H191&gt;$I191,$I191,-$H191)</f>
        <v>0</v>
      </c>
      <c r="N180" s="68">
        <f>IF(P181&lt;0,"L",IF(P181&gt;0,"W", ))</f>
        <v>0</v>
      </c>
      <c r="O180" s="238">
        <f>IF($H210&gt;$I210,$I210,-$H210)</f>
        <v>0</v>
      </c>
      <c r="P180" s="240">
        <f>IF($H211&gt;$I211,$I211,-$H211)</f>
        <v>0</v>
      </c>
      <c r="Q180" s="241"/>
      <c r="R180" s="242"/>
      <c r="S180" s="132">
        <f>IF(H180="W",2, )</f>
        <v>0</v>
      </c>
      <c r="T180" s="243">
        <f>IF(J181&lt;0, 1, )</f>
        <v>0</v>
      </c>
      <c r="U180" s="132">
        <f>IF(K180="W",2, )</f>
        <v>0</v>
      </c>
      <c r="V180" s="243">
        <f>IF(M181&lt;0, 1, )</f>
        <v>0</v>
      </c>
      <c r="W180" s="132">
        <f>IF(N180="W",2, )</f>
        <v>0</v>
      </c>
      <c r="X180" s="243">
        <f>IF(P181&lt;0, 1, )</f>
        <v>0</v>
      </c>
      <c r="Y180" s="71">
        <f>SUM(Q180:X180)</f>
        <v>0</v>
      </c>
      <c r="Z180" s="244"/>
      <c r="AA180" s="245"/>
      <c r="AB180" s="71"/>
      <c r="AC180" s="71"/>
      <c r="AE180" s="87">
        <f t="shared" ref="AE180:AE187" si="8">B180</f>
        <v>87684</v>
      </c>
      <c r="AG180" s="128" t="str">
        <f t="shared" ref="AG180:AG187" si="9">D180</f>
        <v>AITTA</v>
      </c>
    </row>
    <row r="181" spans="1:33" s="87" customFormat="1" ht="16">
      <c r="A181" s="125" t="s">
        <v>2</v>
      </c>
      <c r="B181" s="31" t="s">
        <v>199</v>
      </c>
      <c r="C181" s="32"/>
      <c r="D181" s="33">
        <v>1824</v>
      </c>
      <c r="E181" s="249"/>
      <c r="F181" s="250"/>
      <c r="G181" s="250"/>
      <c r="H181" s="251">
        <f>IF($H202&gt;$I202,$I202,-$H202)</f>
        <v>0</v>
      </c>
      <c r="I181" s="252">
        <f>IF($H203&gt;$I203,$I203,-$H203)</f>
        <v>0</v>
      </c>
      <c r="J181" s="252">
        <f>IF($H204&gt;$I204,$I204,-$H204)</f>
        <v>0</v>
      </c>
      <c r="K181" s="251">
        <f>IF($H192&gt;$I192,$I192,-$H192)</f>
        <v>0</v>
      </c>
      <c r="L181" s="252">
        <f>IF($H193&gt;$I193,$I193,-$H193)</f>
        <v>0</v>
      </c>
      <c r="M181" s="252">
        <f>IF($H194&gt;$I194,$I194,-$H194)</f>
        <v>0</v>
      </c>
      <c r="N181" s="251">
        <f>IF($H212&gt;$I212,$I212,-$H212)</f>
        <v>0</v>
      </c>
      <c r="O181" s="252">
        <f>IF($H213&gt;$I213,$I213,-$H213)</f>
        <v>0</v>
      </c>
      <c r="P181" s="253">
        <f>IF($H214&gt;$I214,$I214,-$H214)</f>
        <v>0</v>
      </c>
      <c r="Q181" s="254"/>
      <c r="R181" s="255"/>
      <c r="S181" s="103"/>
      <c r="T181" s="125"/>
      <c r="U181" s="103"/>
      <c r="V181" s="125"/>
      <c r="W181" s="103"/>
      <c r="X181" s="125"/>
      <c r="Y181" s="86"/>
      <c r="Z181" s="256" t="s">
        <v>10</v>
      </c>
      <c r="AA181" s="257" t="s">
        <v>10</v>
      </c>
      <c r="AB181" s="86"/>
      <c r="AC181" s="86"/>
      <c r="AD181" s="329">
        <v>1</v>
      </c>
      <c r="AE181" s="87" t="str">
        <f t="shared" si="8"/>
        <v xml:space="preserve">Deane, Matthew </v>
      </c>
      <c r="AG181" s="87">
        <f t="shared" si="9"/>
        <v>1824</v>
      </c>
    </row>
    <row r="182" spans="1:33" s="87" customFormat="1" ht="16">
      <c r="A182" s="126"/>
      <c r="B182" s="332">
        <v>15756</v>
      </c>
      <c r="C182" s="333"/>
      <c r="D182" s="16" t="s">
        <v>21</v>
      </c>
      <c r="E182" s="68">
        <f>IF(G183&lt;0,"L",IF(G183&gt;0,"W", ))</f>
        <v>0</v>
      </c>
      <c r="F182" s="238">
        <f>-I180</f>
        <v>0</v>
      </c>
      <c r="G182" s="258">
        <f>-J180</f>
        <v>0</v>
      </c>
      <c r="H182" s="236"/>
      <c r="I182" s="237"/>
      <c r="J182" s="237"/>
      <c r="K182" s="68">
        <f>IF(M183&lt;0,"L",IF(M183&gt;0,"W", ))</f>
        <v>0</v>
      </c>
      <c r="L182" s="238">
        <f>IF(H215&gt;$I215,$I215,-$H215)</f>
        <v>0</v>
      </c>
      <c r="M182" s="239">
        <f>IF(H216&gt;$I216,$I216,-$H216)</f>
        <v>0</v>
      </c>
      <c r="N182" s="68">
        <f>IF(P183&lt;0,"L",IF(P183&gt;0,"W", ))</f>
        <v>0</v>
      </c>
      <c r="O182" s="238">
        <f>IF($H195&gt;$I195,$I195,-$H195)</f>
        <v>0</v>
      </c>
      <c r="P182" s="240">
        <f>IF($H196&gt;$I196,$I196,-$H196)</f>
        <v>0</v>
      </c>
      <c r="Q182" s="259">
        <f>IF(E182="W",2, )</f>
        <v>0</v>
      </c>
      <c r="R182" s="258">
        <f>IF(G183&lt;0, 1, )</f>
        <v>0</v>
      </c>
      <c r="S182" s="241"/>
      <c r="T182" s="242"/>
      <c r="U182" s="132">
        <f>IF(K182="W",2, )</f>
        <v>0</v>
      </c>
      <c r="V182" s="243">
        <f>IF(M183&lt;0, 1, )</f>
        <v>0</v>
      </c>
      <c r="W182" s="132">
        <f>IF(N182="W",2, )</f>
        <v>0</v>
      </c>
      <c r="X182" s="243">
        <f>IF(P183&lt;0, 1, )</f>
        <v>0</v>
      </c>
      <c r="Y182" s="71">
        <f>SUM(Q182:X182)</f>
        <v>0</v>
      </c>
      <c r="Z182" s="244"/>
      <c r="AA182" s="245"/>
      <c r="AB182" s="77"/>
      <c r="AC182" s="77"/>
      <c r="AD182" s="329"/>
      <c r="AE182" s="87">
        <f t="shared" si="8"/>
        <v>15756</v>
      </c>
      <c r="AG182" s="128" t="str">
        <f t="shared" si="9"/>
        <v>AGTTA</v>
      </c>
    </row>
    <row r="183" spans="1:33" s="87" customFormat="1" ht="16">
      <c r="A183" s="125" t="s">
        <v>3</v>
      </c>
      <c r="B183" s="51" t="s">
        <v>200</v>
      </c>
      <c r="C183" s="41"/>
      <c r="D183" s="334">
        <v>1594</v>
      </c>
      <c r="E183" s="72">
        <f>-H181</f>
        <v>0</v>
      </c>
      <c r="F183" s="260">
        <f>-I181</f>
        <v>0</v>
      </c>
      <c r="G183" s="243">
        <f>-J181</f>
        <v>0</v>
      </c>
      <c r="H183" s="249"/>
      <c r="I183" s="250"/>
      <c r="J183" s="250"/>
      <c r="K183" s="251">
        <f>IF(H217&gt;$I217,$I217,-$H217)</f>
        <v>0</v>
      </c>
      <c r="L183" s="252">
        <f>IF(H218&gt;$I218,$I218,-$H218)</f>
        <v>0</v>
      </c>
      <c r="M183" s="252">
        <f>IF($H219&gt;$I219,$I219,-$H219)</f>
        <v>0</v>
      </c>
      <c r="N183" s="251">
        <f>IF($H197&gt;$I197,$I197,-$H197)</f>
        <v>0</v>
      </c>
      <c r="O183" s="252">
        <f>IF($H198&gt;$I198,$I198,-$H198)</f>
        <v>0</v>
      </c>
      <c r="P183" s="253">
        <f>IF($H199&gt;$I199,$I199,-$H199)</f>
        <v>0</v>
      </c>
      <c r="Q183" s="144"/>
      <c r="R183" s="125"/>
      <c r="S183" s="254"/>
      <c r="T183" s="255"/>
      <c r="U183" s="103"/>
      <c r="V183" s="125"/>
      <c r="W183" s="103"/>
      <c r="X183" s="125"/>
      <c r="Y183" s="86"/>
      <c r="Z183" s="256" t="s">
        <v>10</v>
      </c>
      <c r="AA183" s="257" t="s">
        <v>10</v>
      </c>
      <c r="AB183" s="86"/>
      <c r="AC183" s="86"/>
      <c r="AD183" s="329">
        <v>2</v>
      </c>
      <c r="AE183" s="87" t="str">
        <f t="shared" si="8"/>
        <v xml:space="preserve">Karp, John </v>
      </c>
      <c r="AG183" s="87">
        <f t="shared" si="9"/>
        <v>1594</v>
      </c>
    </row>
    <row r="184" spans="1:33" s="87" customFormat="1" ht="16">
      <c r="A184" s="126"/>
      <c r="B184" s="332">
        <v>90824</v>
      </c>
      <c r="C184" s="333"/>
      <c r="D184" s="16" t="s">
        <v>57</v>
      </c>
      <c r="E184" s="68">
        <f>IF(G185&lt;0,"L",IF(G185&gt;0,"W", ))</f>
        <v>0</v>
      </c>
      <c r="F184" s="238">
        <f>-L180</f>
        <v>0</v>
      </c>
      <c r="G184" s="258">
        <f>-M180</f>
        <v>0</v>
      </c>
      <c r="H184" s="68">
        <f>IF(J185&lt;0,"L",IF(J185&gt;0,"W", ))</f>
        <v>0</v>
      </c>
      <c r="I184" s="238">
        <f>-L182</f>
        <v>0</v>
      </c>
      <c r="J184" s="258">
        <f>-M182</f>
        <v>0</v>
      </c>
      <c r="K184" s="236"/>
      <c r="L184" s="237"/>
      <c r="M184" s="237"/>
      <c r="N184" s="68">
        <f>IF(P185&lt;0,"L",IF(P185&gt;0,"W", ))</f>
        <v>0</v>
      </c>
      <c r="O184" s="238">
        <f>IF($H205&gt;$I205,$I205,-$H205)</f>
        <v>0</v>
      </c>
      <c r="P184" s="240">
        <f>IF($H206&gt;$I206,$I206,-$H206)</f>
        <v>0</v>
      </c>
      <c r="Q184" s="259">
        <f>IF(E184="W",2, )</f>
        <v>0</v>
      </c>
      <c r="R184" s="258">
        <f>IF(G185&lt;0, 1, )</f>
        <v>0</v>
      </c>
      <c r="S184" s="132">
        <f>IF(H184="W",2, )</f>
        <v>0</v>
      </c>
      <c r="T184" s="243">
        <f>IF(J185&lt;0, 1, )</f>
        <v>0</v>
      </c>
      <c r="U184" s="241"/>
      <c r="V184" s="242"/>
      <c r="W184" s="132">
        <f>IF(N184="W",2, )</f>
        <v>0</v>
      </c>
      <c r="X184" s="243">
        <f>IF(P185&lt;0, 1, )</f>
        <v>0</v>
      </c>
      <c r="Y184" s="71">
        <f>SUM(Q184:X184)</f>
        <v>0</v>
      </c>
      <c r="Z184" s="244"/>
      <c r="AA184" s="245"/>
      <c r="AB184" s="77"/>
      <c r="AC184" s="77"/>
      <c r="AD184" s="329"/>
      <c r="AE184" s="87">
        <f t="shared" si="8"/>
        <v>90824</v>
      </c>
      <c r="AG184" s="128" t="str">
        <f t="shared" si="9"/>
        <v>none</v>
      </c>
    </row>
    <row r="185" spans="1:33" s="87" customFormat="1" ht="16">
      <c r="A185" s="125" t="s">
        <v>4</v>
      </c>
      <c r="B185" s="51" t="s">
        <v>201</v>
      </c>
      <c r="C185" s="41"/>
      <c r="D185" s="334">
        <v>1356</v>
      </c>
      <c r="E185" s="72">
        <f>-K181</f>
        <v>0</v>
      </c>
      <c r="F185" s="260">
        <f>-L181</f>
        <v>0</v>
      </c>
      <c r="G185" s="243">
        <f>-M181</f>
        <v>0</v>
      </c>
      <c r="H185" s="72">
        <f>-K183</f>
        <v>0</v>
      </c>
      <c r="I185" s="260">
        <f>-L183</f>
        <v>0</v>
      </c>
      <c r="J185" s="243">
        <f>-M183</f>
        <v>0</v>
      </c>
      <c r="K185" s="249"/>
      <c r="L185" s="250"/>
      <c r="M185" s="250"/>
      <c r="N185" s="251">
        <f>IF($H207&gt;$I207,$I207,-$H207)</f>
        <v>0</v>
      </c>
      <c r="O185" s="252">
        <f>IF($H208&gt;$I208,$I208,-$H208)</f>
        <v>0</v>
      </c>
      <c r="P185" s="253">
        <f>IF($H209&gt;$I209,$I209,-$H209)</f>
        <v>0</v>
      </c>
      <c r="Q185" s="144"/>
      <c r="R185" s="125"/>
      <c r="S185" s="103"/>
      <c r="T185" s="125"/>
      <c r="U185" s="254"/>
      <c r="V185" s="255"/>
      <c r="W185" s="103"/>
      <c r="X185" s="125"/>
      <c r="Y185" s="86"/>
      <c r="Z185" s="256" t="s">
        <v>10</v>
      </c>
      <c r="AA185" s="257" t="s">
        <v>10</v>
      </c>
      <c r="AB185" s="86"/>
      <c r="AC185" s="86"/>
      <c r="AD185" s="329">
        <v>3</v>
      </c>
      <c r="AE185" s="87" t="str">
        <f t="shared" si="8"/>
        <v xml:space="preserve">Johnson, Mark </v>
      </c>
      <c r="AG185" s="87">
        <f t="shared" si="9"/>
        <v>1356</v>
      </c>
    </row>
    <row r="186" spans="1:33" s="87" customFormat="1" ht="16">
      <c r="A186" s="126"/>
      <c r="B186" s="332">
        <v>91918</v>
      </c>
      <c r="C186" s="333"/>
      <c r="D186" s="16" t="s">
        <v>50</v>
      </c>
      <c r="E186" s="68">
        <f>IF(G187&lt;0,"L",IF(G187&gt;0,"W", ))</f>
        <v>0</v>
      </c>
      <c r="F186" s="238">
        <f>-O180</f>
        <v>0</v>
      </c>
      <c r="G186" s="261">
        <f>-P180</f>
        <v>0</v>
      </c>
      <c r="H186" s="68">
        <f>IF(J187&lt;0,"L",IF(J187&gt;0,"W", ))</f>
        <v>0</v>
      </c>
      <c r="I186" s="238">
        <f>-O182</f>
        <v>0</v>
      </c>
      <c r="J186" s="258">
        <f>-P182</f>
        <v>0</v>
      </c>
      <c r="K186" s="68">
        <f>IF(M187&lt;0,"L",IF(M187&gt;0,"W", ))</f>
        <v>0</v>
      </c>
      <c r="L186" s="238">
        <f>-O184</f>
        <v>0</v>
      </c>
      <c r="M186" s="258">
        <f>-P184</f>
        <v>0</v>
      </c>
      <c r="N186" s="236"/>
      <c r="O186" s="237"/>
      <c r="P186" s="262"/>
      <c r="Q186" s="132">
        <f>IF(E186="W",2, )</f>
        <v>0</v>
      </c>
      <c r="R186" s="150">
        <f>IF(E186="L",1, )</f>
        <v>0</v>
      </c>
      <c r="S186" s="132">
        <f>IF(H186="W",2, )</f>
        <v>0</v>
      </c>
      <c r="T186" s="243">
        <f>IF(J187&lt;0, 1, )</f>
        <v>0</v>
      </c>
      <c r="U186" s="132">
        <f>IF(K186="W",2, )</f>
        <v>0</v>
      </c>
      <c r="V186" s="243">
        <f>IF(M187&lt;0, 1, )</f>
        <v>0</v>
      </c>
      <c r="W186" s="241"/>
      <c r="X186" s="242"/>
      <c r="Y186" s="238">
        <f>SUM(Q186:X186)</f>
        <v>0</v>
      </c>
      <c r="Z186" s="244"/>
      <c r="AA186" s="245"/>
      <c r="AB186" s="77"/>
      <c r="AC186" s="77"/>
      <c r="AD186" s="329"/>
      <c r="AE186" s="87">
        <f t="shared" si="8"/>
        <v>91918</v>
      </c>
      <c r="AG186" s="128" t="str">
        <f t="shared" si="9"/>
        <v>E.C. Sports</v>
      </c>
    </row>
    <row r="187" spans="1:33" s="87" customFormat="1" ht="16">
      <c r="A187" s="125" t="s">
        <v>5</v>
      </c>
      <c r="B187" s="51" t="s">
        <v>29</v>
      </c>
      <c r="C187" s="41"/>
      <c r="D187" s="334">
        <v>769</v>
      </c>
      <c r="E187" s="266">
        <f>-N181</f>
        <v>0</v>
      </c>
      <c r="F187" s="267">
        <f>-O181</f>
        <v>0</v>
      </c>
      <c r="G187" s="268">
        <f>-P181</f>
        <v>0</v>
      </c>
      <c r="H187" s="330">
        <f>-N183</f>
        <v>0</v>
      </c>
      <c r="I187" s="267">
        <f>-O183</f>
        <v>0</v>
      </c>
      <c r="J187" s="109">
        <f>-P183</f>
        <v>0</v>
      </c>
      <c r="K187" s="330">
        <f>-N185</f>
        <v>0</v>
      </c>
      <c r="L187" s="267">
        <f>-O185</f>
        <v>0</v>
      </c>
      <c r="M187" s="109">
        <f>-P185</f>
        <v>0</v>
      </c>
      <c r="N187" s="249"/>
      <c r="O187" s="250"/>
      <c r="P187" s="269"/>
      <c r="Q187" s="103"/>
      <c r="R187" s="125"/>
      <c r="S187" s="103"/>
      <c r="T187" s="125"/>
      <c r="U187" s="103"/>
      <c r="V187" s="125"/>
      <c r="W187" s="254"/>
      <c r="X187" s="255"/>
      <c r="Y187" s="331"/>
      <c r="Z187" s="256" t="s">
        <v>10</v>
      </c>
      <c r="AA187" s="257" t="s">
        <v>10</v>
      </c>
      <c r="AB187" s="86"/>
      <c r="AC187" s="86"/>
      <c r="AD187" s="329">
        <v>4</v>
      </c>
      <c r="AE187" s="87" t="str">
        <f t="shared" si="8"/>
        <v xml:space="preserve">Ruan, Cynthia </v>
      </c>
      <c r="AG187" s="87">
        <f t="shared" si="9"/>
        <v>769</v>
      </c>
    </row>
    <row r="188" spans="1:33" s="87" customFormat="1" ht="16">
      <c r="X188" s="329"/>
      <c r="AD188" s="329"/>
    </row>
    <row r="189" spans="1:33" s="87" customFormat="1" ht="16">
      <c r="H189" s="128" t="s">
        <v>1</v>
      </c>
      <c r="I189" s="329">
        <f>D179</f>
        <v>5</v>
      </c>
      <c r="J189" s="329"/>
      <c r="K189" s="329"/>
      <c r="L189" s="329"/>
      <c r="Y189" s="103"/>
      <c r="Z189" s="103"/>
      <c r="AA189" s="103"/>
      <c r="AB189" s="329"/>
    </row>
    <row r="190" spans="1:33" s="87" customFormat="1" ht="19" customHeight="1">
      <c r="A190" s="68">
        <v>1</v>
      </c>
      <c r="B190" s="130"/>
      <c r="C190" s="131"/>
      <c r="D190" s="131"/>
      <c r="E190" s="131"/>
      <c r="F190" s="131"/>
      <c r="G190" s="131"/>
      <c r="H190" s="270" t="s">
        <v>11</v>
      </c>
      <c r="I190" s="271"/>
      <c r="J190" s="68"/>
      <c r="K190" s="238"/>
      <c r="L190" s="238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258"/>
      <c r="AB190" s="71"/>
    </row>
    <row r="191" spans="1:33" s="87" customFormat="1" ht="19" customHeight="1">
      <c r="A191" s="72"/>
      <c r="B191" s="78"/>
      <c r="C191" s="79"/>
      <c r="D191" s="79"/>
      <c r="E191" s="79"/>
      <c r="F191" s="79"/>
      <c r="G191" s="79"/>
      <c r="H191" s="272" t="s">
        <v>11</v>
      </c>
      <c r="I191" s="273"/>
      <c r="J191" s="72"/>
      <c r="K191" s="328"/>
      <c r="L191" s="328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243"/>
      <c r="AB191" s="77"/>
    </row>
    <row r="192" spans="1:33" s="87" customFormat="1" ht="19" customHeight="1">
      <c r="A192" s="72" t="s">
        <v>2</v>
      </c>
      <c r="B192" s="78" t="str">
        <f>B181</f>
        <v xml:space="preserve">Deane, Matthew </v>
      </c>
      <c r="C192" s="79"/>
      <c r="D192" s="79"/>
      <c r="E192" s="429">
        <f>$D181</f>
        <v>1824</v>
      </c>
      <c r="F192" s="435"/>
      <c r="G192" s="79"/>
      <c r="H192" s="272" t="s">
        <v>11</v>
      </c>
      <c r="I192" s="273"/>
      <c r="J192" s="80" t="str">
        <f>$B185</f>
        <v xml:space="preserve">Johnson, Mark </v>
      </c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429">
        <f>$D185</f>
        <v>1356</v>
      </c>
      <c r="Z192" s="435"/>
      <c r="AA192" s="243"/>
      <c r="AB192" s="77" t="s">
        <v>4</v>
      </c>
    </row>
    <row r="193" spans="1:28" s="87" customFormat="1" ht="19" customHeight="1">
      <c r="A193" s="72"/>
      <c r="B193" s="78"/>
      <c r="C193" s="79"/>
      <c r="D193" s="79"/>
      <c r="E193" s="79"/>
      <c r="F193" s="79"/>
      <c r="G193" s="79"/>
      <c r="H193" s="272" t="s">
        <v>11</v>
      </c>
      <c r="I193" s="273"/>
      <c r="J193" s="80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243"/>
      <c r="AB193" s="77"/>
    </row>
    <row r="194" spans="1:28" s="87" customFormat="1" ht="19" customHeight="1">
      <c r="A194" s="330"/>
      <c r="B194" s="142"/>
      <c r="C194" s="143"/>
      <c r="D194" s="143"/>
      <c r="E194" s="143"/>
      <c r="F194" s="143"/>
      <c r="G194" s="143"/>
      <c r="H194" s="274" t="s">
        <v>11</v>
      </c>
      <c r="I194" s="275"/>
      <c r="J194" s="144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9"/>
      <c r="AB194" s="86"/>
    </row>
    <row r="195" spans="1:28" s="87" customFormat="1" ht="19" customHeight="1">
      <c r="A195" s="68">
        <v>2</v>
      </c>
      <c r="B195" s="130"/>
      <c r="C195" s="131"/>
      <c r="D195" s="131"/>
      <c r="E195" s="131"/>
      <c r="F195" s="131"/>
      <c r="G195" s="131"/>
      <c r="H195" s="270" t="s">
        <v>11</v>
      </c>
      <c r="I195" s="271"/>
      <c r="J195" s="72"/>
      <c r="K195" s="328"/>
      <c r="L195" s="328"/>
      <c r="M195" s="81"/>
      <c r="N195" s="81"/>
      <c r="O195" s="81"/>
      <c r="P195" s="81"/>
      <c r="Q195" s="81"/>
      <c r="R195" s="81"/>
      <c r="S195" s="81"/>
      <c r="T195" s="81"/>
      <c r="AA195" s="329"/>
      <c r="AB195" s="71"/>
    </row>
    <row r="196" spans="1:28" s="87" customFormat="1" ht="19" customHeight="1">
      <c r="A196" s="72"/>
      <c r="B196" s="78"/>
      <c r="C196" s="79"/>
      <c r="D196" s="79"/>
      <c r="E196" s="79"/>
      <c r="F196" s="79"/>
      <c r="G196" s="79"/>
      <c r="H196" s="272" t="s">
        <v>11</v>
      </c>
      <c r="I196" s="273"/>
      <c r="J196" s="72"/>
      <c r="K196" s="328"/>
      <c r="L196" s="328"/>
      <c r="M196" s="81"/>
      <c r="N196" s="81"/>
      <c r="O196" s="81"/>
      <c r="P196" s="81"/>
      <c r="Q196" s="81"/>
      <c r="R196" s="81"/>
      <c r="S196" s="81"/>
      <c r="T196" s="81"/>
      <c r="AA196" s="329"/>
      <c r="AB196" s="77"/>
    </row>
    <row r="197" spans="1:28" s="87" customFormat="1" ht="19" customHeight="1">
      <c r="A197" s="72" t="s">
        <v>3</v>
      </c>
      <c r="B197" s="78" t="str">
        <f>$B183</f>
        <v xml:space="preserve">Karp, John </v>
      </c>
      <c r="C197" s="79"/>
      <c r="D197" s="79"/>
      <c r="E197" s="429">
        <f>$D183</f>
        <v>1594</v>
      </c>
      <c r="F197" s="435"/>
      <c r="G197" s="79"/>
      <c r="H197" s="272" t="s">
        <v>11</v>
      </c>
      <c r="I197" s="273"/>
      <c r="J197" s="80" t="str">
        <f>$B187</f>
        <v xml:space="preserve">Ruan, Cynthia </v>
      </c>
      <c r="K197" s="81"/>
      <c r="L197" s="81"/>
      <c r="Y197" s="436">
        <f>$D187</f>
        <v>769</v>
      </c>
      <c r="Z197" s="437"/>
      <c r="AA197" s="329"/>
      <c r="AB197" s="77" t="s">
        <v>5</v>
      </c>
    </row>
    <row r="198" spans="1:28" s="87" customFormat="1" ht="19" customHeight="1">
      <c r="A198" s="72"/>
      <c r="B198" s="78"/>
      <c r="C198" s="79"/>
      <c r="D198" s="79"/>
      <c r="E198" s="79"/>
      <c r="F198" s="79"/>
      <c r="G198" s="79"/>
      <c r="H198" s="272" t="s">
        <v>11</v>
      </c>
      <c r="I198" s="273"/>
      <c r="J198" s="80"/>
      <c r="K198" s="81"/>
      <c r="L198" s="81"/>
      <c r="AA198" s="329"/>
      <c r="AB198" s="77"/>
    </row>
    <row r="199" spans="1:28" s="87" customFormat="1" ht="19" customHeight="1">
      <c r="A199" s="330"/>
      <c r="B199" s="142"/>
      <c r="C199" s="143"/>
      <c r="D199" s="143"/>
      <c r="E199" s="143"/>
      <c r="F199" s="143"/>
      <c r="G199" s="143"/>
      <c r="H199" s="274" t="s">
        <v>11</v>
      </c>
      <c r="I199" s="275"/>
      <c r="J199" s="144"/>
      <c r="K199" s="81"/>
      <c r="L199" s="81"/>
      <c r="Y199" s="103"/>
      <c r="Z199" s="103"/>
      <c r="AA199" s="331"/>
      <c r="AB199" s="86"/>
    </row>
    <row r="200" spans="1:28" s="87" customFormat="1" ht="19" customHeight="1">
      <c r="A200" s="68">
        <v>3</v>
      </c>
      <c r="B200" s="130"/>
      <c r="C200" s="131"/>
      <c r="D200" s="131"/>
      <c r="E200" s="131"/>
      <c r="F200" s="131"/>
      <c r="G200" s="131"/>
      <c r="H200" s="270" t="s">
        <v>11</v>
      </c>
      <c r="I200" s="271"/>
      <c r="J200" s="68"/>
      <c r="K200" s="238"/>
      <c r="L200" s="238"/>
      <c r="M200" s="132"/>
      <c r="N200" s="132"/>
      <c r="O200" s="132"/>
      <c r="P200" s="132"/>
      <c r="Q200" s="132"/>
      <c r="R200" s="132"/>
      <c r="S200" s="132"/>
      <c r="T200" s="132"/>
      <c r="AA200" s="329"/>
      <c r="AB200" s="71"/>
    </row>
    <row r="201" spans="1:28" s="87" customFormat="1" ht="19" customHeight="1">
      <c r="A201" s="72"/>
      <c r="B201" s="78"/>
      <c r="C201" s="79"/>
      <c r="D201" s="79"/>
      <c r="E201" s="79"/>
      <c r="F201" s="79"/>
      <c r="G201" s="79"/>
      <c r="H201" s="272" t="s">
        <v>11</v>
      </c>
      <c r="I201" s="273"/>
      <c r="J201" s="72"/>
      <c r="K201" s="328"/>
      <c r="L201" s="328"/>
      <c r="M201" s="81"/>
      <c r="N201" s="81"/>
      <c r="O201" s="81"/>
      <c r="P201" s="81"/>
      <c r="Q201" s="81"/>
      <c r="R201" s="81"/>
      <c r="S201" s="81"/>
      <c r="T201" s="81"/>
      <c r="AA201" s="329"/>
      <c r="AB201" s="77"/>
    </row>
    <row r="202" spans="1:28" s="87" customFormat="1" ht="19" customHeight="1">
      <c r="A202" s="72" t="s">
        <v>2</v>
      </c>
      <c r="B202" s="78" t="str">
        <f>B181</f>
        <v xml:space="preserve">Deane, Matthew </v>
      </c>
      <c r="C202" s="79"/>
      <c r="D202" s="79"/>
      <c r="E202" s="429">
        <f>$D181</f>
        <v>1824</v>
      </c>
      <c r="F202" s="435"/>
      <c r="G202" s="79"/>
      <c r="H202" s="272" t="s">
        <v>11</v>
      </c>
      <c r="I202" s="273"/>
      <c r="J202" s="78" t="str">
        <f>$B183</f>
        <v xml:space="preserve">Karp, John </v>
      </c>
      <c r="K202" s="81"/>
      <c r="L202" s="81"/>
      <c r="Y202" s="429">
        <f>$D183</f>
        <v>1594</v>
      </c>
      <c r="Z202" s="435"/>
      <c r="AA202" s="329"/>
      <c r="AB202" s="77" t="s">
        <v>3</v>
      </c>
    </row>
    <row r="203" spans="1:28" s="87" customFormat="1" ht="19" customHeight="1">
      <c r="A203" s="72"/>
      <c r="B203" s="78"/>
      <c r="C203" s="79"/>
      <c r="D203" s="79"/>
      <c r="E203" s="79"/>
      <c r="F203" s="79"/>
      <c r="G203" s="79"/>
      <c r="H203" s="272" t="s">
        <v>11</v>
      </c>
      <c r="I203" s="273"/>
      <c r="J203" s="80"/>
      <c r="K203" s="81"/>
      <c r="L203" s="81"/>
      <c r="AA203" s="329"/>
      <c r="AB203" s="77"/>
    </row>
    <row r="204" spans="1:28" s="87" customFormat="1" ht="19" customHeight="1">
      <c r="A204" s="330"/>
      <c r="B204" s="142"/>
      <c r="C204" s="143"/>
      <c r="D204" s="143"/>
      <c r="E204" s="143"/>
      <c r="F204" s="143"/>
      <c r="G204" s="143"/>
      <c r="H204" s="274" t="s">
        <v>11</v>
      </c>
      <c r="I204" s="275"/>
      <c r="J204" s="144"/>
      <c r="K204" s="81"/>
      <c r="L204" s="81"/>
      <c r="Y204" s="103"/>
      <c r="Z204" s="103"/>
      <c r="AA204" s="331"/>
      <c r="AB204" s="86"/>
    </row>
    <row r="205" spans="1:28" s="87" customFormat="1" ht="19" customHeight="1">
      <c r="A205" s="68">
        <v>4</v>
      </c>
      <c r="B205" s="130"/>
      <c r="C205" s="131"/>
      <c r="D205" s="131"/>
      <c r="E205" s="131"/>
      <c r="F205" s="131"/>
      <c r="G205" s="131"/>
      <c r="H205" s="270" t="s">
        <v>11</v>
      </c>
      <c r="I205" s="271"/>
      <c r="J205" s="68"/>
      <c r="K205" s="238"/>
      <c r="L205" s="238"/>
      <c r="M205" s="132"/>
      <c r="N205" s="132"/>
      <c r="O205" s="132"/>
      <c r="P205" s="132"/>
      <c r="Q205" s="132"/>
      <c r="R205" s="132"/>
      <c r="S205" s="132"/>
      <c r="T205" s="132"/>
      <c r="AA205" s="329"/>
      <c r="AB205" s="71"/>
    </row>
    <row r="206" spans="1:28" s="87" customFormat="1" ht="19" customHeight="1">
      <c r="A206" s="72"/>
      <c r="B206" s="78"/>
      <c r="C206" s="79"/>
      <c r="D206" s="79"/>
      <c r="E206" s="79"/>
      <c r="F206" s="79"/>
      <c r="G206" s="79"/>
      <c r="H206" s="272" t="s">
        <v>11</v>
      </c>
      <c r="I206" s="273"/>
      <c r="J206" s="72"/>
      <c r="K206" s="328"/>
      <c r="L206" s="328"/>
      <c r="M206" s="81"/>
      <c r="N206" s="81"/>
      <c r="O206" s="81"/>
      <c r="P206" s="81"/>
      <c r="Q206" s="81"/>
      <c r="R206" s="81"/>
      <c r="S206" s="81"/>
      <c r="T206" s="81"/>
      <c r="AA206" s="329"/>
      <c r="AB206" s="77"/>
    </row>
    <row r="207" spans="1:28" s="87" customFormat="1" ht="19" customHeight="1">
      <c r="A207" s="72" t="s">
        <v>4</v>
      </c>
      <c r="B207" s="78" t="str">
        <f>B185</f>
        <v xml:space="preserve">Johnson, Mark </v>
      </c>
      <c r="C207" s="79"/>
      <c r="D207" s="79"/>
      <c r="E207" s="429">
        <f>$D185</f>
        <v>1356</v>
      </c>
      <c r="F207" s="435"/>
      <c r="G207" s="79"/>
      <c r="H207" s="272" t="s">
        <v>11</v>
      </c>
      <c r="I207" s="273"/>
      <c r="J207" s="80" t="str">
        <f>$B187</f>
        <v xml:space="preserve">Ruan, Cynthia </v>
      </c>
      <c r="K207" s="81"/>
      <c r="L207" s="81"/>
      <c r="Y207" s="436">
        <f>$D187</f>
        <v>769</v>
      </c>
      <c r="Z207" s="437"/>
      <c r="AA207" s="329"/>
      <c r="AB207" s="77" t="s">
        <v>5</v>
      </c>
    </row>
    <row r="208" spans="1:28" s="87" customFormat="1" ht="19" customHeight="1">
      <c r="A208" s="72"/>
      <c r="B208" s="78"/>
      <c r="C208" s="79"/>
      <c r="D208" s="79"/>
      <c r="E208" s="79"/>
      <c r="F208" s="79"/>
      <c r="G208" s="79"/>
      <c r="H208" s="272" t="s">
        <v>11</v>
      </c>
      <c r="I208" s="273"/>
      <c r="J208" s="80"/>
      <c r="K208" s="81"/>
      <c r="L208" s="81"/>
      <c r="AA208" s="329"/>
      <c r="AB208" s="77"/>
    </row>
    <row r="209" spans="1:33" s="87" customFormat="1" ht="19" customHeight="1">
      <c r="A209" s="330"/>
      <c r="B209" s="142"/>
      <c r="C209" s="143"/>
      <c r="D209" s="143"/>
      <c r="E209" s="143"/>
      <c r="F209" s="143"/>
      <c r="G209" s="143"/>
      <c r="H209" s="274" t="s">
        <v>11</v>
      </c>
      <c r="I209" s="275"/>
      <c r="J209" s="144"/>
      <c r="K209" s="81"/>
      <c r="L209" s="81"/>
      <c r="Y209" s="103"/>
      <c r="Z209" s="103"/>
      <c r="AA209" s="331"/>
      <c r="AB209" s="86"/>
    </row>
    <row r="210" spans="1:33" s="87" customFormat="1" ht="18" customHeight="1">
      <c r="A210" s="68">
        <v>5</v>
      </c>
      <c r="B210" s="130"/>
      <c r="C210" s="131"/>
      <c r="D210" s="131"/>
      <c r="E210" s="131"/>
      <c r="F210" s="131"/>
      <c r="G210" s="131"/>
      <c r="H210" s="270" t="s">
        <v>11</v>
      </c>
      <c r="I210" s="271"/>
      <c r="J210" s="68"/>
      <c r="K210" s="238"/>
      <c r="L210" s="238"/>
      <c r="M210" s="132"/>
      <c r="N210" s="132"/>
      <c r="O210" s="132"/>
      <c r="P210" s="132"/>
      <c r="Q210" s="132"/>
      <c r="R210" s="132"/>
      <c r="S210" s="132"/>
      <c r="T210" s="132"/>
      <c r="AA210" s="329"/>
      <c r="AB210" s="71"/>
    </row>
    <row r="211" spans="1:33" s="87" customFormat="1" ht="18" customHeight="1">
      <c r="A211" s="72"/>
      <c r="B211" s="78"/>
      <c r="C211" s="79"/>
      <c r="D211" s="79"/>
      <c r="E211" s="79"/>
      <c r="F211" s="79"/>
      <c r="G211" s="79"/>
      <c r="H211" s="272" t="s">
        <v>11</v>
      </c>
      <c r="I211" s="273"/>
      <c r="J211" s="72"/>
      <c r="K211" s="328"/>
      <c r="L211" s="328"/>
      <c r="M211" s="81"/>
      <c r="N211" s="81"/>
      <c r="O211" s="81"/>
      <c r="P211" s="81"/>
      <c r="Q211" s="81"/>
      <c r="R211" s="81"/>
      <c r="S211" s="81"/>
      <c r="T211" s="81"/>
      <c r="AA211" s="329"/>
      <c r="AB211" s="77"/>
    </row>
    <row r="212" spans="1:33" s="87" customFormat="1" ht="18" customHeight="1">
      <c r="A212" s="72" t="s">
        <v>2</v>
      </c>
      <c r="B212" s="78" t="str">
        <f>B181</f>
        <v xml:space="preserve">Deane, Matthew </v>
      </c>
      <c r="C212" s="79"/>
      <c r="D212" s="79"/>
      <c r="E212" s="429">
        <f>$D181</f>
        <v>1824</v>
      </c>
      <c r="F212" s="435"/>
      <c r="G212" s="79"/>
      <c r="H212" s="272" t="s">
        <v>11</v>
      </c>
      <c r="I212" s="273"/>
      <c r="J212" s="80" t="str">
        <f>$B187</f>
        <v xml:space="preserve">Ruan, Cynthia </v>
      </c>
      <c r="K212" s="81"/>
      <c r="L212" s="81"/>
      <c r="Y212" s="436">
        <f>$D187</f>
        <v>769</v>
      </c>
      <c r="Z212" s="437"/>
      <c r="AA212" s="329"/>
      <c r="AB212" s="77" t="s">
        <v>5</v>
      </c>
    </row>
    <row r="213" spans="1:33" s="87" customFormat="1" ht="18" customHeight="1">
      <c r="A213" s="72"/>
      <c r="B213" s="78"/>
      <c r="C213" s="79"/>
      <c r="D213" s="79"/>
      <c r="E213" s="79"/>
      <c r="F213" s="79"/>
      <c r="G213" s="79"/>
      <c r="H213" s="272" t="s">
        <v>11</v>
      </c>
      <c r="I213" s="273"/>
      <c r="J213" s="80"/>
      <c r="K213" s="81"/>
      <c r="L213" s="81"/>
      <c r="AA213" s="329"/>
      <c r="AB213" s="77"/>
    </row>
    <row r="214" spans="1:33" s="87" customFormat="1" ht="18" customHeight="1">
      <c r="A214" s="330"/>
      <c r="B214" s="142"/>
      <c r="C214" s="143"/>
      <c r="D214" s="143"/>
      <c r="E214" s="143"/>
      <c r="F214" s="143"/>
      <c r="G214" s="143"/>
      <c r="H214" s="274" t="s">
        <v>11</v>
      </c>
      <c r="I214" s="275"/>
      <c r="J214" s="144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331"/>
      <c r="AB214" s="86"/>
    </row>
    <row r="215" spans="1:33" s="87" customFormat="1" ht="18" customHeight="1">
      <c r="A215" s="68">
        <v>6</v>
      </c>
      <c r="B215" s="130"/>
      <c r="C215" s="131"/>
      <c r="D215" s="131"/>
      <c r="E215" s="131"/>
      <c r="F215" s="131"/>
      <c r="G215" s="131"/>
      <c r="H215" s="270" t="s">
        <v>11</v>
      </c>
      <c r="I215" s="271"/>
      <c r="J215" s="72"/>
      <c r="K215" s="328"/>
      <c r="L215" s="328"/>
      <c r="M215" s="81"/>
      <c r="N215" s="81"/>
      <c r="O215" s="81"/>
      <c r="P215" s="81"/>
      <c r="Q215" s="81"/>
      <c r="R215" s="81"/>
      <c r="S215" s="81"/>
      <c r="T215" s="81"/>
      <c r="AA215" s="329"/>
      <c r="AB215" s="77"/>
    </row>
    <row r="216" spans="1:33" s="87" customFormat="1" ht="18" customHeight="1">
      <c r="A216" s="72"/>
      <c r="B216" s="78"/>
      <c r="C216" s="79"/>
      <c r="D216" s="79"/>
      <c r="E216" s="79"/>
      <c r="F216" s="79"/>
      <c r="G216" s="79"/>
      <c r="H216" s="272" t="s">
        <v>11</v>
      </c>
      <c r="I216" s="273"/>
      <c r="J216" s="72"/>
      <c r="K216" s="328"/>
      <c r="L216" s="328"/>
      <c r="M216" s="81"/>
      <c r="N216" s="81"/>
      <c r="O216" s="81"/>
      <c r="P216" s="81"/>
      <c r="Q216" s="81"/>
      <c r="R216" s="81"/>
      <c r="S216" s="81"/>
      <c r="T216" s="81"/>
      <c r="AA216" s="329"/>
      <c r="AB216" s="77"/>
    </row>
    <row r="217" spans="1:33" s="87" customFormat="1" ht="18" customHeight="1">
      <c r="A217" s="72" t="s">
        <v>3</v>
      </c>
      <c r="B217" s="78" t="str">
        <f>$B183</f>
        <v xml:space="preserve">Karp, John </v>
      </c>
      <c r="C217" s="79"/>
      <c r="D217" s="79"/>
      <c r="E217" s="429">
        <f>$D183</f>
        <v>1594</v>
      </c>
      <c r="F217" s="435"/>
      <c r="G217" s="79"/>
      <c r="H217" s="272" t="s">
        <v>11</v>
      </c>
      <c r="I217" s="273"/>
      <c r="J217" s="80" t="str">
        <f>$B185</f>
        <v xml:space="preserve">Johnson, Mark </v>
      </c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429">
        <f>$D185</f>
        <v>1356</v>
      </c>
      <c r="Z217" s="435"/>
      <c r="AA217" s="243"/>
      <c r="AB217" s="77" t="s">
        <v>4</v>
      </c>
    </row>
    <row r="218" spans="1:33" s="87" customFormat="1" ht="18" customHeight="1">
      <c r="A218" s="72"/>
      <c r="B218" s="78"/>
      <c r="C218" s="79"/>
      <c r="D218" s="79"/>
      <c r="E218" s="79"/>
      <c r="F218" s="79"/>
      <c r="G218" s="79"/>
      <c r="H218" s="272" t="s">
        <v>11</v>
      </c>
      <c r="I218" s="273"/>
      <c r="J218" s="80"/>
      <c r="K218" s="81"/>
      <c r="L218" s="81"/>
      <c r="AA218" s="329"/>
      <c r="AB218" s="77"/>
    </row>
    <row r="219" spans="1:33" s="87" customFormat="1" ht="18" customHeight="1">
      <c r="A219" s="330"/>
      <c r="B219" s="142"/>
      <c r="C219" s="143"/>
      <c r="D219" s="143"/>
      <c r="E219" s="143"/>
      <c r="F219" s="143"/>
      <c r="G219" s="143"/>
      <c r="H219" s="274" t="s">
        <v>11</v>
      </c>
      <c r="I219" s="275"/>
      <c r="J219" s="144"/>
      <c r="K219" s="103"/>
      <c r="L219" s="103"/>
      <c r="M219" s="103"/>
      <c r="N219" s="103"/>
      <c r="O219" s="103"/>
      <c r="P219" s="103"/>
      <c r="Q219" s="103"/>
      <c r="Y219" s="103"/>
      <c r="Z219" s="103"/>
      <c r="AA219" s="331"/>
      <c r="AB219" s="86"/>
    </row>
    <row r="221" spans="1:33" ht="16" customHeight="1">
      <c r="B221" s="2" t="str">
        <f>B177</f>
        <v>Under 2000 RR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438" t="str">
        <f>Y$1</f>
        <v>Jul 18-19, 2015</v>
      </c>
      <c r="Z221" s="438"/>
      <c r="AA221" s="438"/>
      <c r="AB221" s="438"/>
    </row>
    <row r="222" spans="1:33" ht="16" customHeight="1">
      <c r="B222" s="5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6"/>
    </row>
    <row r="223" spans="1:33">
      <c r="B223" s="5" t="s">
        <v>1</v>
      </c>
      <c r="C223" s="5"/>
      <c r="D223" s="7">
        <v>6</v>
      </c>
      <c r="E223" s="8" t="s">
        <v>2</v>
      </c>
      <c r="F223" s="8"/>
      <c r="G223" s="8"/>
      <c r="H223" s="8" t="s">
        <v>3</v>
      </c>
      <c r="I223" s="8"/>
      <c r="J223" s="8"/>
      <c r="K223" s="8" t="s">
        <v>4</v>
      </c>
      <c r="L223" s="8"/>
      <c r="M223" s="8"/>
      <c r="N223" s="8" t="s">
        <v>5</v>
      </c>
      <c r="O223" s="8"/>
      <c r="P223" s="8"/>
      <c r="Q223" s="9" t="s">
        <v>2</v>
      </c>
      <c r="R223" s="10"/>
      <c r="S223" s="9" t="s">
        <v>3</v>
      </c>
      <c r="T223" s="10"/>
      <c r="U223" s="9" t="s">
        <v>4</v>
      </c>
      <c r="V223" s="10"/>
      <c r="W223" s="9" t="s">
        <v>5</v>
      </c>
      <c r="X223" s="10"/>
      <c r="Y223" s="6" t="s">
        <v>6</v>
      </c>
      <c r="Z223" s="11" t="s">
        <v>7</v>
      </c>
      <c r="AA223" s="12" t="s">
        <v>8</v>
      </c>
      <c r="AB223" s="13" t="s">
        <v>9</v>
      </c>
      <c r="AC223" s="13" t="s">
        <v>16</v>
      </c>
    </row>
    <row r="224" spans="1:33" s="87" customFormat="1" ht="16">
      <c r="B224" s="14">
        <v>88793</v>
      </c>
      <c r="C224" s="15"/>
      <c r="D224" s="16" t="s">
        <v>48</v>
      </c>
      <c r="E224" s="236"/>
      <c r="F224" s="237"/>
      <c r="G224" s="237"/>
      <c r="H224" s="68">
        <f>IF(J225&lt;0,"L",IF(J225&gt;0,"W", ))</f>
        <v>0</v>
      </c>
      <c r="I224" s="238">
        <f>IF($H244&gt;$I244,$I244,-$H244)</f>
        <v>0</v>
      </c>
      <c r="J224" s="239">
        <f>IF($H245&gt;$I245,$I245,-$H245)</f>
        <v>0</v>
      </c>
      <c r="K224" s="68">
        <f>IF(M225&lt;0,"L",IF(M225&gt;0,"W", ))</f>
        <v>0</v>
      </c>
      <c r="L224" s="238">
        <f>IF($H234&gt;$I234,$I234,-$H234)</f>
        <v>0</v>
      </c>
      <c r="M224" s="239">
        <f>IF($H235&gt;$I235,$I235,-$H235)</f>
        <v>0</v>
      </c>
      <c r="N224" s="68">
        <f>IF(P225&lt;0,"L",IF(P225&gt;0,"W", ))</f>
        <v>0</v>
      </c>
      <c r="O224" s="238">
        <f>IF($H254&gt;$I254,$I254,-$H254)</f>
        <v>0</v>
      </c>
      <c r="P224" s="240">
        <f>IF($H255&gt;$I255,$I255,-$H255)</f>
        <v>0</v>
      </c>
      <c r="Q224" s="241"/>
      <c r="R224" s="242"/>
      <c r="S224" s="132">
        <f>IF(H224="W",2, )</f>
        <v>0</v>
      </c>
      <c r="T224" s="243">
        <f>IF(J225&lt;0, 1, )</f>
        <v>0</v>
      </c>
      <c r="U224" s="132">
        <f>IF(K224="W",2, )</f>
        <v>0</v>
      </c>
      <c r="V224" s="243">
        <f>IF(M225&lt;0, 1, )</f>
        <v>0</v>
      </c>
      <c r="W224" s="132">
        <f>IF(N224="W",2, )</f>
        <v>0</v>
      </c>
      <c r="X224" s="243">
        <f>IF(P225&lt;0, 1, )</f>
        <v>0</v>
      </c>
      <c r="Y224" s="71">
        <f>SUM(Q224:X224)</f>
        <v>0</v>
      </c>
      <c r="Z224" s="244"/>
      <c r="AA224" s="245"/>
      <c r="AB224" s="71"/>
      <c r="AC224" s="71"/>
      <c r="AE224" s="87">
        <f t="shared" ref="AE224:AE231" si="10">B224</f>
        <v>88793</v>
      </c>
      <c r="AG224" s="128" t="str">
        <f t="shared" ref="AG224:AG231" si="11">D224</f>
        <v>AITTA</v>
      </c>
    </row>
    <row r="225" spans="1:33" s="87" customFormat="1" ht="16">
      <c r="A225" s="125" t="s">
        <v>2</v>
      </c>
      <c r="B225" s="31" t="s">
        <v>74</v>
      </c>
      <c r="C225" s="32"/>
      <c r="D225" s="33">
        <v>1792</v>
      </c>
      <c r="E225" s="249"/>
      <c r="F225" s="250"/>
      <c r="G225" s="250"/>
      <c r="H225" s="251">
        <f>IF($H246&gt;$I246,$I246,-$H246)</f>
        <v>0</v>
      </c>
      <c r="I225" s="252">
        <f>IF($H247&gt;$I247,$I247,-$H247)</f>
        <v>0</v>
      </c>
      <c r="J225" s="252">
        <f>IF($H248&gt;$I248,$I248,-$H248)</f>
        <v>0</v>
      </c>
      <c r="K225" s="251">
        <f>IF($H236&gt;$I236,$I236,-$H236)</f>
        <v>0</v>
      </c>
      <c r="L225" s="252">
        <f>IF($H237&gt;$I237,$I237,-$H237)</f>
        <v>0</v>
      </c>
      <c r="M225" s="252">
        <f>IF($H238&gt;$I238,$I238,-$H238)</f>
        <v>0</v>
      </c>
      <c r="N225" s="251">
        <f>IF($H256&gt;$I256,$I256,-$H256)</f>
        <v>0</v>
      </c>
      <c r="O225" s="252">
        <f>IF($H257&gt;$I257,$I257,-$H257)</f>
        <v>0</v>
      </c>
      <c r="P225" s="253">
        <f>IF($H258&gt;$I258,$I258,-$H258)</f>
        <v>0</v>
      </c>
      <c r="Q225" s="254"/>
      <c r="R225" s="255"/>
      <c r="S225" s="103"/>
      <c r="T225" s="125"/>
      <c r="U225" s="103"/>
      <c r="V225" s="125"/>
      <c r="W225" s="103"/>
      <c r="X225" s="125"/>
      <c r="Y225" s="86"/>
      <c r="Z225" s="256" t="s">
        <v>10</v>
      </c>
      <c r="AA225" s="257" t="s">
        <v>10</v>
      </c>
      <c r="AB225" s="86"/>
      <c r="AC225" s="86"/>
      <c r="AD225" s="329">
        <v>1</v>
      </c>
      <c r="AE225" s="87" t="str">
        <f t="shared" si="10"/>
        <v xml:space="preserve">Xie, Eric </v>
      </c>
      <c r="AG225" s="87">
        <f t="shared" si="11"/>
        <v>1792</v>
      </c>
    </row>
    <row r="226" spans="1:33" s="87" customFormat="1" ht="16">
      <c r="A226" s="126"/>
      <c r="B226" s="332">
        <v>91913</v>
      </c>
      <c r="C226" s="333"/>
      <c r="D226" s="16" t="s">
        <v>21</v>
      </c>
      <c r="E226" s="68">
        <f>IF(G227&lt;0,"L",IF(G227&gt;0,"W", ))</f>
        <v>0</v>
      </c>
      <c r="F226" s="238">
        <f>-I224</f>
        <v>0</v>
      </c>
      <c r="G226" s="258">
        <f>-J224</f>
        <v>0</v>
      </c>
      <c r="H226" s="236"/>
      <c r="I226" s="237"/>
      <c r="J226" s="237"/>
      <c r="K226" s="68">
        <f>IF(M227&lt;0,"L",IF(M227&gt;0,"W", ))</f>
        <v>0</v>
      </c>
      <c r="L226" s="238">
        <f>IF(H259&gt;$I259,$I259,-$H259)</f>
        <v>0</v>
      </c>
      <c r="M226" s="239">
        <f>IF(H260&gt;$I260,$I260,-$H260)</f>
        <v>0</v>
      </c>
      <c r="N226" s="68">
        <f>IF(P227&lt;0,"L",IF(P227&gt;0,"W", ))</f>
        <v>0</v>
      </c>
      <c r="O226" s="238">
        <f>IF($H239&gt;$I239,$I239,-$H239)</f>
        <v>0</v>
      </c>
      <c r="P226" s="240">
        <f>IF($H240&gt;$I240,$I240,-$H240)</f>
        <v>0</v>
      </c>
      <c r="Q226" s="259">
        <f>IF(E226="W",2, )</f>
        <v>0</v>
      </c>
      <c r="R226" s="258">
        <f>IF(G227&lt;0, 1, )</f>
        <v>0</v>
      </c>
      <c r="S226" s="241"/>
      <c r="T226" s="242"/>
      <c r="U226" s="132">
        <f>IF(K226="W",2, )</f>
        <v>0</v>
      </c>
      <c r="V226" s="243">
        <f>IF(M227&lt;0, 1, )</f>
        <v>0</v>
      </c>
      <c r="W226" s="132">
        <f>IF(N226="W",2, )</f>
        <v>0</v>
      </c>
      <c r="X226" s="243">
        <f>IF(P227&lt;0, 1, )</f>
        <v>0</v>
      </c>
      <c r="Y226" s="71">
        <f>SUM(Q226:X226)</f>
        <v>0</v>
      </c>
      <c r="Z226" s="244"/>
      <c r="AA226" s="245"/>
      <c r="AB226" s="77"/>
      <c r="AC226" s="77"/>
      <c r="AD226" s="329"/>
      <c r="AE226" s="87">
        <f t="shared" si="10"/>
        <v>91913</v>
      </c>
      <c r="AG226" s="128" t="str">
        <f t="shared" si="11"/>
        <v>AGTTA</v>
      </c>
    </row>
    <row r="227" spans="1:33" s="87" customFormat="1" ht="16">
      <c r="A227" s="125" t="s">
        <v>3</v>
      </c>
      <c r="B227" s="51" t="s">
        <v>202</v>
      </c>
      <c r="C227" s="41"/>
      <c r="D227" s="334">
        <v>1595</v>
      </c>
      <c r="E227" s="72">
        <f>-H225</f>
        <v>0</v>
      </c>
      <c r="F227" s="260">
        <f>-I225</f>
        <v>0</v>
      </c>
      <c r="G227" s="243">
        <f>-J225</f>
        <v>0</v>
      </c>
      <c r="H227" s="249"/>
      <c r="I227" s="250"/>
      <c r="J227" s="250"/>
      <c r="K227" s="251">
        <f>IF(H261&gt;$I261,$I261,-$H261)</f>
        <v>0</v>
      </c>
      <c r="L227" s="252">
        <f>IF(H262&gt;$I262,$I262,-$H262)</f>
        <v>0</v>
      </c>
      <c r="M227" s="252">
        <f>IF($H263&gt;$I263,$I263,-$H263)</f>
        <v>0</v>
      </c>
      <c r="N227" s="251">
        <f>IF($H241&gt;$I241,$I241,-$H241)</f>
        <v>0</v>
      </c>
      <c r="O227" s="252">
        <f>IF($H242&gt;$I242,$I242,-$H242)</f>
        <v>0</v>
      </c>
      <c r="P227" s="253">
        <f>IF($H243&gt;$I243,$I243,-$H243)</f>
        <v>0</v>
      </c>
      <c r="Q227" s="144"/>
      <c r="R227" s="125"/>
      <c r="S227" s="254"/>
      <c r="T227" s="255"/>
      <c r="U227" s="103"/>
      <c r="V227" s="125"/>
      <c r="W227" s="103"/>
      <c r="X227" s="125"/>
      <c r="Y227" s="86"/>
      <c r="Z227" s="256" t="s">
        <v>10</v>
      </c>
      <c r="AA227" s="257" t="s">
        <v>10</v>
      </c>
      <c r="AB227" s="86"/>
      <c r="AC227" s="86"/>
      <c r="AD227" s="329">
        <v>2</v>
      </c>
      <c r="AE227" s="87" t="str">
        <f t="shared" si="10"/>
        <v xml:space="preserve">Chen, Andrew </v>
      </c>
      <c r="AG227" s="87">
        <f t="shared" si="11"/>
        <v>1595</v>
      </c>
    </row>
    <row r="228" spans="1:33" s="87" customFormat="1" ht="16">
      <c r="A228" s="126"/>
      <c r="B228" s="332">
        <v>93696</v>
      </c>
      <c r="C228" s="333"/>
      <c r="D228" s="16" t="s">
        <v>48</v>
      </c>
      <c r="E228" s="68">
        <f>IF(G229&lt;0,"L",IF(G229&gt;0,"W", ))</f>
        <v>0</v>
      </c>
      <c r="F228" s="238">
        <f>-L224</f>
        <v>0</v>
      </c>
      <c r="G228" s="258">
        <f>-M224</f>
        <v>0</v>
      </c>
      <c r="H228" s="68">
        <f>IF(J229&lt;0,"L",IF(J229&gt;0,"W", ))</f>
        <v>0</v>
      </c>
      <c r="I228" s="238">
        <f>-L226</f>
        <v>0</v>
      </c>
      <c r="J228" s="258">
        <f>-M226</f>
        <v>0</v>
      </c>
      <c r="K228" s="236"/>
      <c r="L228" s="237"/>
      <c r="M228" s="237"/>
      <c r="N228" s="68">
        <f>IF(P229&lt;0,"L",IF(P229&gt;0,"W", ))</f>
        <v>0</v>
      </c>
      <c r="O228" s="238">
        <f>IF($H249&gt;$I249,$I249,-$H249)</f>
        <v>0</v>
      </c>
      <c r="P228" s="240">
        <f>IF($H250&gt;$I250,$I250,-$H250)</f>
        <v>0</v>
      </c>
      <c r="Q228" s="259">
        <f>IF(E228="W",2, )</f>
        <v>0</v>
      </c>
      <c r="R228" s="258">
        <f>IF(G229&lt;0, 1, )</f>
        <v>0</v>
      </c>
      <c r="S228" s="132">
        <f>IF(H228="W",2, )</f>
        <v>0</v>
      </c>
      <c r="T228" s="243">
        <f>IF(J229&lt;0, 1, )</f>
        <v>0</v>
      </c>
      <c r="U228" s="241"/>
      <c r="V228" s="242"/>
      <c r="W228" s="132">
        <f>IF(N228="W",2, )</f>
        <v>0</v>
      </c>
      <c r="X228" s="243">
        <f>IF(P229&lt;0, 1, )</f>
        <v>0</v>
      </c>
      <c r="Y228" s="71">
        <f>SUM(Q228:X228)</f>
        <v>0</v>
      </c>
      <c r="Z228" s="244"/>
      <c r="AA228" s="245"/>
      <c r="AB228" s="77"/>
      <c r="AC228" s="77"/>
      <c r="AD228" s="329"/>
      <c r="AE228" s="87">
        <f t="shared" si="10"/>
        <v>93696</v>
      </c>
      <c r="AG228" s="128" t="str">
        <f t="shared" si="11"/>
        <v>AITTA</v>
      </c>
    </row>
    <row r="229" spans="1:33" s="87" customFormat="1" ht="16">
      <c r="A229" s="125" t="s">
        <v>4</v>
      </c>
      <c r="B229" s="51" t="s">
        <v>47</v>
      </c>
      <c r="C229" s="41"/>
      <c r="D229" s="334">
        <v>1335</v>
      </c>
      <c r="E229" s="72">
        <f>-K225</f>
        <v>0</v>
      </c>
      <c r="F229" s="260">
        <f>-L225</f>
        <v>0</v>
      </c>
      <c r="G229" s="243">
        <f>-M225</f>
        <v>0</v>
      </c>
      <c r="H229" s="72">
        <f>-K227</f>
        <v>0</v>
      </c>
      <c r="I229" s="260">
        <f>-L227</f>
        <v>0</v>
      </c>
      <c r="J229" s="243">
        <f>-M227</f>
        <v>0</v>
      </c>
      <c r="K229" s="249"/>
      <c r="L229" s="250"/>
      <c r="M229" s="250"/>
      <c r="N229" s="251">
        <f>IF($H251&gt;$I251,$I251,-$H251)</f>
        <v>0</v>
      </c>
      <c r="O229" s="252">
        <f>IF($H252&gt;$I252,$I252,-$H252)</f>
        <v>0</v>
      </c>
      <c r="P229" s="253">
        <f>IF($H253&gt;$I253,$I253,-$H253)</f>
        <v>0</v>
      </c>
      <c r="Q229" s="144"/>
      <c r="R229" s="125"/>
      <c r="S229" s="103"/>
      <c r="T229" s="125"/>
      <c r="U229" s="254"/>
      <c r="V229" s="255"/>
      <c r="W229" s="103"/>
      <c r="X229" s="125"/>
      <c r="Y229" s="86"/>
      <c r="Z229" s="256" t="s">
        <v>10</v>
      </c>
      <c r="AA229" s="257" t="s">
        <v>10</v>
      </c>
      <c r="AB229" s="86"/>
      <c r="AC229" s="86"/>
      <c r="AD229" s="329">
        <v>3</v>
      </c>
      <c r="AE229" s="87" t="str">
        <f t="shared" si="10"/>
        <v>Yang, Andrew</v>
      </c>
      <c r="AG229" s="87">
        <f t="shared" si="11"/>
        <v>1335</v>
      </c>
    </row>
    <row r="230" spans="1:33" s="87" customFormat="1" ht="16">
      <c r="A230" s="126"/>
      <c r="B230" s="332">
        <v>83428</v>
      </c>
      <c r="C230" s="333"/>
      <c r="D230" s="16" t="s">
        <v>57</v>
      </c>
      <c r="E230" s="68">
        <f>IF(G231&lt;0,"L",IF(G231&gt;0,"W", ))</f>
        <v>0</v>
      </c>
      <c r="F230" s="238">
        <f>-O224</f>
        <v>0</v>
      </c>
      <c r="G230" s="261">
        <f>-P224</f>
        <v>0</v>
      </c>
      <c r="H230" s="68">
        <f>IF(J231&lt;0,"L",IF(J231&gt;0,"W", ))</f>
        <v>0</v>
      </c>
      <c r="I230" s="238">
        <f>-O226</f>
        <v>0</v>
      </c>
      <c r="J230" s="258">
        <f>-P226</f>
        <v>0</v>
      </c>
      <c r="K230" s="68">
        <f>IF(M231&lt;0,"L",IF(M231&gt;0,"W", ))</f>
        <v>0</v>
      </c>
      <c r="L230" s="238">
        <f>-O228</f>
        <v>0</v>
      </c>
      <c r="M230" s="258">
        <f>-P228</f>
        <v>0</v>
      </c>
      <c r="N230" s="236"/>
      <c r="O230" s="237"/>
      <c r="P230" s="262"/>
      <c r="Q230" s="132">
        <f>IF(E230="W",2, )</f>
        <v>0</v>
      </c>
      <c r="R230" s="150">
        <f>IF(E230="L",1, )</f>
        <v>0</v>
      </c>
      <c r="S230" s="132">
        <f>IF(H230="W",2, )</f>
        <v>0</v>
      </c>
      <c r="T230" s="243">
        <f>IF(J231&lt;0, 1, )</f>
        <v>0</v>
      </c>
      <c r="U230" s="132">
        <f>IF(K230="W",2, )</f>
        <v>0</v>
      </c>
      <c r="V230" s="243">
        <f>IF(M231&lt;0, 1, )</f>
        <v>0</v>
      </c>
      <c r="W230" s="241"/>
      <c r="X230" s="242"/>
      <c r="Y230" s="238">
        <f>SUM(Q230:X230)</f>
        <v>0</v>
      </c>
      <c r="Z230" s="244"/>
      <c r="AA230" s="245"/>
      <c r="AB230" s="77"/>
      <c r="AC230" s="77"/>
      <c r="AD230" s="329"/>
      <c r="AE230" s="87">
        <f t="shared" si="10"/>
        <v>83428</v>
      </c>
      <c r="AG230" s="128" t="str">
        <f t="shared" si="11"/>
        <v>none</v>
      </c>
    </row>
    <row r="231" spans="1:33" s="87" customFormat="1" ht="16">
      <c r="A231" s="125" t="s">
        <v>5</v>
      </c>
      <c r="B231" s="51" t="s">
        <v>203</v>
      </c>
      <c r="C231" s="41"/>
      <c r="D231" s="334">
        <v>1173</v>
      </c>
      <c r="E231" s="266">
        <f>-N225</f>
        <v>0</v>
      </c>
      <c r="F231" s="267">
        <f>-O225</f>
        <v>0</v>
      </c>
      <c r="G231" s="268">
        <f>-P225</f>
        <v>0</v>
      </c>
      <c r="H231" s="330">
        <f>-N227</f>
        <v>0</v>
      </c>
      <c r="I231" s="267">
        <f>-O227</f>
        <v>0</v>
      </c>
      <c r="J231" s="109">
        <f>-P227</f>
        <v>0</v>
      </c>
      <c r="K231" s="330">
        <f>-N229</f>
        <v>0</v>
      </c>
      <c r="L231" s="267">
        <f>-O229</f>
        <v>0</v>
      </c>
      <c r="M231" s="109">
        <f>-P229</f>
        <v>0</v>
      </c>
      <c r="N231" s="249"/>
      <c r="O231" s="250"/>
      <c r="P231" s="269"/>
      <c r="Q231" s="103"/>
      <c r="R231" s="125"/>
      <c r="S231" s="103"/>
      <c r="T231" s="125"/>
      <c r="U231" s="103"/>
      <c r="V231" s="125"/>
      <c r="W231" s="254"/>
      <c r="X231" s="255"/>
      <c r="Y231" s="331"/>
      <c r="Z231" s="256" t="s">
        <v>10</v>
      </c>
      <c r="AA231" s="257" t="s">
        <v>10</v>
      </c>
      <c r="AB231" s="86"/>
      <c r="AC231" s="86"/>
      <c r="AD231" s="329">
        <v>4</v>
      </c>
      <c r="AE231" s="87" t="str">
        <f t="shared" si="10"/>
        <v>Banot, Supakan(Jeed) J</v>
      </c>
      <c r="AG231" s="87">
        <f t="shared" si="11"/>
        <v>1173</v>
      </c>
    </row>
    <row r="232" spans="1:33" s="87" customFormat="1" ht="16">
      <c r="X232" s="329"/>
      <c r="AD232" s="329"/>
    </row>
    <row r="233" spans="1:33" s="87" customFormat="1" ht="16">
      <c r="H233" s="128" t="s">
        <v>1</v>
      </c>
      <c r="I233" s="329">
        <f>D223</f>
        <v>6</v>
      </c>
      <c r="J233" s="329"/>
      <c r="K233" s="329"/>
      <c r="L233" s="329"/>
      <c r="Y233" s="103"/>
      <c r="Z233" s="103"/>
      <c r="AA233" s="103"/>
      <c r="AB233" s="329"/>
    </row>
    <row r="234" spans="1:33" s="87" customFormat="1" ht="19" customHeight="1">
      <c r="A234" s="68">
        <v>1</v>
      </c>
      <c r="B234" s="130"/>
      <c r="C234" s="131"/>
      <c r="D234" s="131"/>
      <c r="E234" s="131"/>
      <c r="F234" s="131"/>
      <c r="G234" s="131"/>
      <c r="H234" s="270" t="s">
        <v>11</v>
      </c>
      <c r="I234" s="271"/>
      <c r="J234" s="68"/>
      <c r="K234" s="238"/>
      <c r="L234" s="238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258"/>
      <c r="AB234" s="71"/>
    </row>
    <row r="235" spans="1:33" s="87" customFormat="1" ht="19" customHeight="1">
      <c r="A235" s="72"/>
      <c r="B235" s="78"/>
      <c r="C235" s="79"/>
      <c r="D235" s="79"/>
      <c r="E235" s="79"/>
      <c r="F235" s="79"/>
      <c r="G235" s="79"/>
      <c r="H235" s="272" t="s">
        <v>11</v>
      </c>
      <c r="I235" s="273"/>
      <c r="J235" s="72"/>
      <c r="K235" s="328"/>
      <c r="L235" s="328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243"/>
      <c r="AB235" s="77"/>
    </row>
    <row r="236" spans="1:33" s="87" customFormat="1" ht="19" customHeight="1">
      <c r="A236" s="72" t="s">
        <v>2</v>
      </c>
      <c r="B236" s="78" t="str">
        <f>B225</f>
        <v xml:space="preserve">Xie, Eric </v>
      </c>
      <c r="C236" s="79"/>
      <c r="D236" s="79"/>
      <c r="E236" s="429">
        <f>$D225</f>
        <v>1792</v>
      </c>
      <c r="F236" s="435"/>
      <c r="G236" s="79"/>
      <c r="H236" s="272" t="s">
        <v>11</v>
      </c>
      <c r="I236" s="273"/>
      <c r="J236" s="80" t="str">
        <f>$B229</f>
        <v>Yang, Andrew</v>
      </c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429">
        <f>$D229</f>
        <v>1335</v>
      </c>
      <c r="Z236" s="435"/>
      <c r="AA236" s="243"/>
      <c r="AB236" s="77" t="s">
        <v>4</v>
      </c>
    </row>
    <row r="237" spans="1:33" s="87" customFormat="1" ht="19" customHeight="1">
      <c r="A237" s="72"/>
      <c r="B237" s="78"/>
      <c r="C237" s="79"/>
      <c r="D237" s="79"/>
      <c r="E237" s="79"/>
      <c r="F237" s="79"/>
      <c r="G237" s="79"/>
      <c r="H237" s="272" t="s">
        <v>11</v>
      </c>
      <c r="I237" s="273"/>
      <c r="J237" s="80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243"/>
      <c r="AB237" s="77"/>
    </row>
    <row r="238" spans="1:33" s="87" customFormat="1" ht="19" customHeight="1">
      <c r="A238" s="330"/>
      <c r="B238" s="142"/>
      <c r="C238" s="143"/>
      <c r="D238" s="143"/>
      <c r="E238" s="143"/>
      <c r="F238" s="143"/>
      <c r="G238" s="143"/>
      <c r="H238" s="274" t="s">
        <v>11</v>
      </c>
      <c r="I238" s="275"/>
      <c r="J238" s="144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9"/>
      <c r="AB238" s="86"/>
    </row>
    <row r="239" spans="1:33" s="87" customFormat="1" ht="19" customHeight="1">
      <c r="A239" s="68">
        <v>2</v>
      </c>
      <c r="B239" s="130"/>
      <c r="C239" s="131"/>
      <c r="D239" s="131"/>
      <c r="E239" s="131"/>
      <c r="F239" s="131"/>
      <c r="G239" s="131"/>
      <c r="H239" s="270" t="s">
        <v>11</v>
      </c>
      <c r="I239" s="271"/>
      <c r="J239" s="72"/>
      <c r="K239" s="328"/>
      <c r="L239" s="328"/>
      <c r="M239" s="81"/>
      <c r="N239" s="81"/>
      <c r="O239" s="81"/>
      <c r="P239" s="81"/>
      <c r="Q239" s="81"/>
      <c r="R239" s="81"/>
      <c r="S239" s="81"/>
      <c r="T239" s="81"/>
      <c r="AA239" s="329"/>
      <c r="AB239" s="71"/>
    </row>
    <row r="240" spans="1:33" s="87" customFormat="1" ht="19" customHeight="1">
      <c r="A240" s="72"/>
      <c r="B240" s="78"/>
      <c r="C240" s="79"/>
      <c r="D240" s="79"/>
      <c r="E240" s="79"/>
      <c r="F240" s="79"/>
      <c r="G240" s="79"/>
      <c r="H240" s="272" t="s">
        <v>11</v>
      </c>
      <c r="I240" s="273"/>
      <c r="J240" s="72"/>
      <c r="K240" s="328"/>
      <c r="L240" s="328"/>
      <c r="M240" s="81"/>
      <c r="N240" s="81"/>
      <c r="O240" s="81"/>
      <c r="P240" s="81"/>
      <c r="Q240" s="81"/>
      <c r="R240" s="81"/>
      <c r="S240" s="81"/>
      <c r="T240" s="81"/>
      <c r="AA240" s="329"/>
      <c r="AB240" s="77"/>
    </row>
    <row r="241" spans="1:28" s="87" customFormat="1" ht="19" customHeight="1">
      <c r="A241" s="72" t="s">
        <v>3</v>
      </c>
      <c r="B241" s="78" t="str">
        <f>$B227</f>
        <v xml:space="preserve">Chen, Andrew </v>
      </c>
      <c r="C241" s="79"/>
      <c r="D241" s="79"/>
      <c r="E241" s="429">
        <f>$D227</f>
        <v>1595</v>
      </c>
      <c r="F241" s="435"/>
      <c r="G241" s="79"/>
      <c r="H241" s="272" t="s">
        <v>11</v>
      </c>
      <c r="I241" s="273"/>
      <c r="J241" s="80" t="str">
        <f>$B231</f>
        <v>Banot, Supakan(Jeed) J</v>
      </c>
      <c r="K241" s="81"/>
      <c r="L241" s="81"/>
      <c r="Y241" s="436">
        <f>$D231</f>
        <v>1173</v>
      </c>
      <c r="Z241" s="437"/>
      <c r="AA241" s="329"/>
      <c r="AB241" s="77" t="s">
        <v>5</v>
      </c>
    </row>
    <row r="242" spans="1:28" s="87" customFormat="1" ht="19" customHeight="1">
      <c r="A242" s="72"/>
      <c r="B242" s="78"/>
      <c r="C242" s="79"/>
      <c r="D242" s="79"/>
      <c r="E242" s="79"/>
      <c r="F242" s="79"/>
      <c r="G242" s="79"/>
      <c r="H242" s="272" t="s">
        <v>11</v>
      </c>
      <c r="I242" s="273"/>
      <c r="J242" s="80"/>
      <c r="K242" s="81"/>
      <c r="L242" s="81"/>
      <c r="AA242" s="329"/>
      <c r="AB242" s="77"/>
    </row>
    <row r="243" spans="1:28" s="87" customFormat="1" ht="19" customHeight="1">
      <c r="A243" s="330"/>
      <c r="B243" s="142"/>
      <c r="C243" s="143"/>
      <c r="D243" s="143"/>
      <c r="E243" s="143"/>
      <c r="F243" s="143"/>
      <c r="G243" s="143"/>
      <c r="H243" s="274" t="s">
        <v>11</v>
      </c>
      <c r="I243" s="275"/>
      <c r="J243" s="144"/>
      <c r="K243" s="81"/>
      <c r="L243" s="81"/>
      <c r="Y243" s="103"/>
      <c r="Z243" s="103"/>
      <c r="AA243" s="331"/>
      <c r="AB243" s="86"/>
    </row>
    <row r="244" spans="1:28" s="87" customFormat="1" ht="19" customHeight="1">
      <c r="A244" s="68">
        <v>3</v>
      </c>
      <c r="B244" s="130"/>
      <c r="C244" s="131"/>
      <c r="D244" s="131"/>
      <c r="E244" s="131"/>
      <c r="F244" s="131"/>
      <c r="G244" s="131"/>
      <c r="H244" s="270" t="s">
        <v>11</v>
      </c>
      <c r="I244" s="271"/>
      <c r="J244" s="68"/>
      <c r="K244" s="238"/>
      <c r="L244" s="238"/>
      <c r="M244" s="132"/>
      <c r="N244" s="132"/>
      <c r="O244" s="132"/>
      <c r="P244" s="132"/>
      <c r="Q244" s="132"/>
      <c r="R244" s="132"/>
      <c r="S244" s="132"/>
      <c r="T244" s="132"/>
      <c r="AA244" s="329"/>
      <c r="AB244" s="71"/>
    </row>
    <row r="245" spans="1:28" s="87" customFormat="1" ht="19" customHeight="1">
      <c r="A245" s="72"/>
      <c r="B245" s="78"/>
      <c r="C245" s="79"/>
      <c r="D245" s="79"/>
      <c r="E245" s="79"/>
      <c r="F245" s="79"/>
      <c r="G245" s="79"/>
      <c r="H245" s="272" t="s">
        <v>11</v>
      </c>
      <c r="I245" s="273"/>
      <c r="J245" s="72"/>
      <c r="K245" s="328"/>
      <c r="L245" s="328"/>
      <c r="M245" s="81"/>
      <c r="N245" s="81"/>
      <c r="O245" s="81"/>
      <c r="P245" s="81"/>
      <c r="Q245" s="81"/>
      <c r="R245" s="81"/>
      <c r="S245" s="81"/>
      <c r="T245" s="81"/>
      <c r="AA245" s="329"/>
      <c r="AB245" s="77"/>
    </row>
    <row r="246" spans="1:28" s="87" customFormat="1" ht="19" customHeight="1">
      <c r="A246" s="72" t="s">
        <v>2</v>
      </c>
      <c r="B246" s="78" t="str">
        <f>B225</f>
        <v xml:space="preserve">Xie, Eric </v>
      </c>
      <c r="C246" s="79"/>
      <c r="D246" s="79"/>
      <c r="E246" s="429">
        <f>$D225</f>
        <v>1792</v>
      </c>
      <c r="F246" s="435"/>
      <c r="G246" s="79"/>
      <c r="H246" s="272" t="s">
        <v>11</v>
      </c>
      <c r="I246" s="273"/>
      <c r="J246" s="78" t="str">
        <f>$B227</f>
        <v xml:space="preserve">Chen, Andrew </v>
      </c>
      <c r="K246" s="81"/>
      <c r="L246" s="81"/>
      <c r="Y246" s="429">
        <f>$D227</f>
        <v>1595</v>
      </c>
      <c r="Z246" s="435"/>
      <c r="AA246" s="329"/>
      <c r="AB246" s="77" t="s">
        <v>3</v>
      </c>
    </row>
    <row r="247" spans="1:28" s="87" customFormat="1" ht="19" customHeight="1">
      <c r="A247" s="72"/>
      <c r="B247" s="78"/>
      <c r="C247" s="79"/>
      <c r="D247" s="79"/>
      <c r="E247" s="79"/>
      <c r="F247" s="79"/>
      <c r="G247" s="79"/>
      <c r="H247" s="272" t="s">
        <v>11</v>
      </c>
      <c r="I247" s="273"/>
      <c r="J247" s="80"/>
      <c r="K247" s="81"/>
      <c r="L247" s="81"/>
      <c r="AA247" s="329"/>
      <c r="AB247" s="77"/>
    </row>
    <row r="248" spans="1:28" s="87" customFormat="1" ht="19" customHeight="1">
      <c r="A248" s="330"/>
      <c r="B248" s="142"/>
      <c r="C248" s="143"/>
      <c r="D248" s="143"/>
      <c r="E248" s="143"/>
      <c r="F248" s="143"/>
      <c r="G248" s="143"/>
      <c r="H248" s="274" t="s">
        <v>11</v>
      </c>
      <c r="I248" s="275"/>
      <c r="J248" s="144"/>
      <c r="K248" s="81"/>
      <c r="L248" s="81"/>
      <c r="Y248" s="103"/>
      <c r="Z248" s="103"/>
      <c r="AA248" s="331"/>
      <c r="AB248" s="86"/>
    </row>
    <row r="249" spans="1:28" s="87" customFormat="1" ht="19" customHeight="1">
      <c r="A249" s="68">
        <v>4</v>
      </c>
      <c r="B249" s="130"/>
      <c r="C249" s="131"/>
      <c r="D249" s="131"/>
      <c r="E249" s="131"/>
      <c r="F249" s="131"/>
      <c r="G249" s="131"/>
      <c r="H249" s="270" t="s">
        <v>11</v>
      </c>
      <c r="I249" s="271"/>
      <c r="J249" s="68"/>
      <c r="K249" s="238"/>
      <c r="L249" s="238"/>
      <c r="M249" s="132"/>
      <c r="N249" s="132"/>
      <c r="O249" s="132"/>
      <c r="P249" s="132"/>
      <c r="Q249" s="132"/>
      <c r="R249" s="132"/>
      <c r="S249" s="132"/>
      <c r="T249" s="132"/>
      <c r="AA249" s="329"/>
      <c r="AB249" s="71"/>
    </row>
    <row r="250" spans="1:28" s="87" customFormat="1" ht="19" customHeight="1">
      <c r="A250" s="72"/>
      <c r="B250" s="78"/>
      <c r="C250" s="79"/>
      <c r="D250" s="79"/>
      <c r="E250" s="79"/>
      <c r="F250" s="79"/>
      <c r="G250" s="79"/>
      <c r="H250" s="272" t="s">
        <v>11</v>
      </c>
      <c r="I250" s="273"/>
      <c r="J250" s="72"/>
      <c r="K250" s="328"/>
      <c r="L250" s="328"/>
      <c r="M250" s="81"/>
      <c r="N250" s="81"/>
      <c r="O250" s="81"/>
      <c r="P250" s="81"/>
      <c r="Q250" s="81"/>
      <c r="R250" s="81"/>
      <c r="S250" s="81"/>
      <c r="T250" s="81"/>
      <c r="AA250" s="329"/>
      <c r="AB250" s="77"/>
    </row>
    <row r="251" spans="1:28" s="87" customFormat="1" ht="19" customHeight="1">
      <c r="A251" s="72" t="s">
        <v>4</v>
      </c>
      <c r="B251" s="78" t="str">
        <f>B229</f>
        <v>Yang, Andrew</v>
      </c>
      <c r="C251" s="79"/>
      <c r="D251" s="79"/>
      <c r="E251" s="429">
        <f>$D229</f>
        <v>1335</v>
      </c>
      <c r="F251" s="435"/>
      <c r="G251" s="79"/>
      <c r="H251" s="272" t="s">
        <v>11</v>
      </c>
      <c r="I251" s="273"/>
      <c r="J251" s="80" t="str">
        <f>$B231</f>
        <v>Banot, Supakan(Jeed) J</v>
      </c>
      <c r="K251" s="81"/>
      <c r="L251" s="81"/>
      <c r="Y251" s="436">
        <f>$D231</f>
        <v>1173</v>
      </c>
      <c r="Z251" s="437"/>
      <c r="AA251" s="329"/>
      <c r="AB251" s="77" t="s">
        <v>5</v>
      </c>
    </row>
    <row r="252" spans="1:28" s="87" customFormat="1" ht="19" customHeight="1">
      <c r="A252" s="72"/>
      <c r="B252" s="78"/>
      <c r="C252" s="79"/>
      <c r="D252" s="79"/>
      <c r="E252" s="79"/>
      <c r="F252" s="79"/>
      <c r="G252" s="79"/>
      <c r="H252" s="272" t="s">
        <v>11</v>
      </c>
      <c r="I252" s="273"/>
      <c r="J252" s="80"/>
      <c r="K252" s="81"/>
      <c r="L252" s="81"/>
      <c r="AA252" s="329"/>
      <c r="AB252" s="77"/>
    </row>
    <row r="253" spans="1:28" s="87" customFormat="1" ht="19" customHeight="1">
      <c r="A253" s="330"/>
      <c r="B253" s="142"/>
      <c r="C253" s="143"/>
      <c r="D253" s="143"/>
      <c r="E253" s="143"/>
      <c r="F253" s="143"/>
      <c r="G253" s="143"/>
      <c r="H253" s="274" t="s">
        <v>11</v>
      </c>
      <c r="I253" s="275"/>
      <c r="J253" s="144"/>
      <c r="K253" s="81"/>
      <c r="L253" s="81"/>
      <c r="Y253" s="103"/>
      <c r="Z253" s="103"/>
      <c r="AA253" s="331"/>
      <c r="AB253" s="86"/>
    </row>
    <row r="254" spans="1:28" s="87" customFormat="1" ht="17" customHeight="1">
      <c r="A254" s="68">
        <v>5</v>
      </c>
      <c r="B254" s="130"/>
      <c r="C254" s="131"/>
      <c r="D254" s="131"/>
      <c r="E254" s="131"/>
      <c r="F254" s="131"/>
      <c r="G254" s="131"/>
      <c r="H254" s="270" t="s">
        <v>11</v>
      </c>
      <c r="I254" s="271"/>
      <c r="J254" s="68"/>
      <c r="K254" s="238"/>
      <c r="L254" s="238"/>
      <c r="M254" s="132"/>
      <c r="N254" s="132"/>
      <c r="O254" s="132"/>
      <c r="P254" s="132"/>
      <c r="Q254" s="132"/>
      <c r="R254" s="132"/>
      <c r="S254" s="132"/>
      <c r="T254" s="132"/>
      <c r="AA254" s="329"/>
      <c r="AB254" s="71"/>
    </row>
    <row r="255" spans="1:28" s="87" customFormat="1" ht="17" customHeight="1">
      <c r="A255" s="72"/>
      <c r="B255" s="78"/>
      <c r="C255" s="79"/>
      <c r="D255" s="79"/>
      <c r="E255" s="79"/>
      <c r="F255" s="79"/>
      <c r="G255" s="79"/>
      <c r="H255" s="272" t="s">
        <v>11</v>
      </c>
      <c r="I255" s="273"/>
      <c r="J255" s="72"/>
      <c r="K255" s="328"/>
      <c r="L255" s="328"/>
      <c r="M255" s="81"/>
      <c r="N255" s="81"/>
      <c r="O255" s="81"/>
      <c r="P255" s="81"/>
      <c r="Q255" s="81"/>
      <c r="R255" s="81"/>
      <c r="S255" s="81"/>
      <c r="T255" s="81"/>
      <c r="AA255" s="329"/>
      <c r="AB255" s="77"/>
    </row>
    <row r="256" spans="1:28" s="87" customFormat="1" ht="17" customHeight="1">
      <c r="A256" s="72" t="s">
        <v>2</v>
      </c>
      <c r="B256" s="78" t="str">
        <f>B225</f>
        <v xml:space="preserve">Xie, Eric </v>
      </c>
      <c r="C256" s="79"/>
      <c r="D256" s="79"/>
      <c r="E256" s="429">
        <f>$D225</f>
        <v>1792</v>
      </c>
      <c r="F256" s="435"/>
      <c r="G256" s="79"/>
      <c r="H256" s="272" t="s">
        <v>11</v>
      </c>
      <c r="I256" s="273"/>
      <c r="J256" s="80" t="str">
        <f>$B231</f>
        <v>Banot, Supakan(Jeed) J</v>
      </c>
      <c r="K256" s="81"/>
      <c r="L256" s="81"/>
      <c r="Y256" s="436">
        <f>$D231</f>
        <v>1173</v>
      </c>
      <c r="Z256" s="437"/>
      <c r="AA256" s="329"/>
      <c r="AB256" s="77" t="s">
        <v>5</v>
      </c>
    </row>
    <row r="257" spans="1:33" s="87" customFormat="1" ht="17" customHeight="1">
      <c r="A257" s="72"/>
      <c r="B257" s="78"/>
      <c r="C257" s="79"/>
      <c r="D257" s="79"/>
      <c r="E257" s="79"/>
      <c r="F257" s="79"/>
      <c r="G257" s="79"/>
      <c r="H257" s="272" t="s">
        <v>11</v>
      </c>
      <c r="I257" s="273"/>
      <c r="J257" s="80"/>
      <c r="K257" s="81"/>
      <c r="L257" s="81"/>
      <c r="AA257" s="329"/>
      <c r="AB257" s="77"/>
    </row>
    <row r="258" spans="1:33" s="87" customFormat="1" ht="17" customHeight="1">
      <c r="A258" s="330"/>
      <c r="B258" s="142"/>
      <c r="C258" s="143"/>
      <c r="D258" s="143"/>
      <c r="E258" s="143"/>
      <c r="F258" s="143"/>
      <c r="G258" s="143"/>
      <c r="H258" s="274" t="s">
        <v>11</v>
      </c>
      <c r="I258" s="275"/>
      <c r="J258" s="144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331"/>
      <c r="AB258" s="86"/>
    </row>
    <row r="259" spans="1:33" s="87" customFormat="1" ht="17" customHeight="1">
      <c r="A259" s="68">
        <v>6</v>
      </c>
      <c r="B259" s="130"/>
      <c r="C259" s="131"/>
      <c r="D259" s="131"/>
      <c r="E259" s="131"/>
      <c r="F259" s="131"/>
      <c r="G259" s="131"/>
      <c r="H259" s="270" t="s">
        <v>11</v>
      </c>
      <c r="I259" s="271"/>
      <c r="J259" s="72"/>
      <c r="K259" s="328"/>
      <c r="L259" s="328"/>
      <c r="M259" s="81"/>
      <c r="N259" s="81"/>
      <c r="O259" s="81"/>
      <c r="P259" s="81"/>
      <c r="Q259" s="81"/>
      <c r="R259" s="81"/>
      <c r="S259" s="81"/>
      <c r="T259" s="81"/>
      <c r="AA259" s="329"/>
      <c r="AB259" s="77"/>
    </row>
    <row r="260" spans="1:33" s="87" customFormat="1" ht="17" customHeight="1">
      <c r="A260" s="72"/>
      <c r="B260" s="78"/>
      <c r="C260" s="79"/>
      <c r="D260" s="79"/>
      <c r="E260" s="79"/>
      <c r="F260" s="79"/>
      <c r="G260" s="79"/>
      <c r="H260" s="272" t="s">
        <v>11</v>
      </c>
      <c r="I260" s="273"/>
      <c r="J260" s="72"/>
      <c r="K260" s="328"/>
      <c r="L260" s="328"/>
      <c r="M260" s="81"/>
      <c r="N260" s="81"/>
      <c r="O260" s="81"/>
      <c r="P260" s="81"/>
      <c r="Q260" s="81"/>
      <c r="R260" s="81"/>
      <c r="S260" s="81"/>
      <c r="T260" s="81"/>
      <c r="AA260" s="329"/>
      <c r="AB260" s="77"/>
    </row>
    <row r="261" spans="1:33" s="87" customFormat="1" ht="17" customHeight="1">
      <c r="A261" s="72" t="s">
        <v>3</v>
      </c>
      <c r="B261" s="78" t="str">
        <f>$B227</f>
        <v xml:space="preserve">Chen, Andrew </v>
      </c>
      <c r="C261" s="79"/>
      <c r="D261" s="79"/>
      <c r="E261" s="429">
        <f>$D227</f>
        <v>1595</v>
      </c>
      <c r="F261" s="435"/>
      <c r="G261" s="79"/>
      <c r="H261" s="272" t="s">
        <v>11</v>
      </c>
      <c r="I261" s="273"/>
      <c r="J261" s="80" t="str">
        <f>$B229</f>
        <v>Yang, Andrew</v>
      </c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429">
        <f>$D229</f>
        <v>1335</v>
      </c>
      <c r="Z261" s="435"/>
      <c r="AA261" s="243"/>
      <c r="AB261" s="77" t="s">
        <v>4</v>
      </c>
    </row>
    <row r="262" spans="1:33" s="87" customFormat="1" ht="17" customHeight="1">
      <c r="A262" s="72"/>
      <c r="B262" s="78"/>
      <c r="C262" s="79"/>
      <c r="D262" s="79"/>
      <c r="E262" s="79"/>
      <c r="F262" s="79"/>
      <c r="G262" s="79"/>
      <c r="H262" s="272" t="s">
        <v>11</v>
      </c>
      <c r="I262" s="273"/>
      <c r="J262" s="80"/>
      <c r="K262" s="81"/>
      <c r="L262" s="81"/>
      <c r="AA262" s="329"/>
      <c r="AB262" s="77"/>
    </row>
    <row r="263" spans="1:33" s="87" customFormat="1" ht="17" customHeight="1">
      <c r="A263" s="330"/>
      <c r="B263" s="142"/>
      <c r="C263" s="143"/>
      <c r="D263" s="143"/>
      <c r="E263" s="143"/>
      <c r="F263" s="143"/>
      <c r="G263" s="143"/>
      <c r="H263" s="274" t="s">
        <v>11</v>
      </c>
      <c r="I263" s="275"/>
      <c r="J263" s="144"/>
      <c r="K263" s="103"/>
      <c r="L263" s="103"/>
      <c r="M263" s="103"/>
      <c r="N263" s="103"/>
      <c r="O263" s="103"/>
      <c r="P263" s="103"/>
      <c r="Q263" s="103"/>
      <c r="Y263" s="103"/>
      <c r="Z263" s="103"/>
      <c r="AA263" s="331"/>
      <c r="AB263" s="86"/>
    </row>
    <row r="265" spans="1:33" ht="16" customHeight="1">
      <c r="B265" s="2" t="str">
        <f>B221</f>
        <v>Under 2000 RR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438" t="str">
        <f>Y$1</f>
        <v>Jul 18-19, 2015</v>
      </c>
      <c r="Z265" s="438"/>
      <c r="AA265" s="438"/>
      <c r="AB265" s="438"/>
    </row>
    <row r="266" spans="1:33" ht="16" customHeight="1">
      <c r="B266" s="5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6"/>
    </row>
    <row r="267" spans="1:33">
      <c r="B267" s="5" t="s">
        <v>1</v>
      </c>
      <c r="C267" s="5"/>
      <c r="D267" s="7">
        <v>7</v>
      </c>
      <c r="E267" s="8" t="s">
        <v>2</v>
      </c>
      <c r="F267" s="8"/>
      <c r="G267" s="8"/>
      <c r="H267" s="8" t="s">
        <v>3</v>
      </c>
      <c r="I267" s="8"/>
      <c r="J267" s="8"/>
      <c r="K267" s="8" t="s">
        <v>4</v>
      </c>
      <c r="L267" s="8"/>
      <c r="M267" s="8"/>
      <c r="N267" s="8" t="s">
        <v>5</v>
      </c>
      <c r="O267" s="8"/>
      <c r="P267" s="8"/>
      <c r="Q267" s="9" t="s">
        <v>2</v>
      </c>
      <c r="R267" s="10"/>
      <c r="S267" s="9" t="s">
        <v>3</v>
      </c>
      <c r="T267" s="10"/>
      <c r="U267" s="9" t="s">
        <v>4</v>
      </c>
      <c r="V267" s="10"/>
      <c r="W267" s="9" t="s">
        <v>5</v>
      </c>
      <c r="X267" s="10"/>
      <c r="Y267" s="6" t="s">
        <v>6</v>
      </c>
      <c r="Z267" s="11" t="s">
        <v>7</v>
      </c>
      <c r="AA267" s="12" t="s">
        <v>8</v>
      </c>
      <c r="AB267" s="13" t="s">
        <v>9</v>
      </c>
      <c r="AC267" s="13" t="s">
        <v>16</v>
      </c>
    </row>
    <row r="268" spans="1:33" s="87" customFormat="1" ht="16">
      <c r="B268" s="14">
        <v>26624</v>
      </c>
      <c r="C268" s="15"/>
      <c r="D268" s="16" t="s">
        <v>21</v>
      </c>
      <c r="E268" s="236"/>
      <c r="F268" s="237"/>
      <c r="G268" s="237"/>
      <c r="H268" s="68">
        <f>IF(J269&lt;0,"L",IF(J269&gt;0,"W", ))</f>
        <v>0</v>
      </c>
      <c r="I268" s="238">
        <f>IF($H288&gt;$I288,$I288,-$H288)</f>
        <v>0</v>
      </c>
      <c r="J268" s="239">
        <f>IF($H289&gt;$I289,$I289,-$H289)</f>
        <v>0</v>
      </c>
      <c r="K268" s="68">
        <f>IF(M269&lt;0,"L",IF(M269&gt;0,"W", ))</f>
        <v>0</v>
      </c>
      <c r="L268" s="238">
        <f>IF($H278&gt;$I278,$I278,-$H278)</f>
        <v>0</v>
      </c>
      <c r="M268" s="239">
        <f>IF($H279&gt;$I279,$I279,-$H279)</f>
        <v>0</v>
      </c>
      <c r="N268" s="68">
        <f>IF(P269&lt;0,"L",IF(P269&gt;0,"W", ))</f>
        <v>0</v>
      </c>
      <c r="O268" s="238">
        <f>IF($H298&gt;$I298,$I298,-$H298)</f>
        <v>0</v>
      </c>
      <c r="P268" s="240">
        <f>IF($H299&gt;$I299,$I299,-$H299)</f>
        <v>0</v>
      </c>
      <c r="Q268" s="241"/>
      <c r="R268" s="242"/>
      <c r="S268" s="132">
        <f>IF(H268="W",2, )</f>
        <v>0</v>
      </c>
      <c r="T268" s="243">
        <f>IF(J269&lt;0, 1, )</f>
        <v>0</v>
      </c>
      <c r="U268" s="132">
        <f>IF(K268="W",2, )</f>
        <v>0</v>
      </c>
      <c r="V268" s="243">
        <f>IF(M269&lt;0, 1, )</f>
        <v>0</v>
      </c>
      <c r="W268" s="132">
        <f>IF(N268="W",2, )</f>
        <v>0</v>
      </c>
      <c r="X268" s="243">
        <f>IF(P269&lt;0, 1, )</f>
        <v>0</v>
      </c>
      <c r="Y268" s="71">
        <f>SUM(Q268:X268)</f>
        <v>0</v>
      </c>
      <c r="Z268" s="244"/>
      <c r="AA268" s="245"/>
      <c r="AB268" s="71"/>
      <c r="AC268" s="71"/>
      <c r="AE268" s="87">
        <f t="shared" ref="AE268:AE275" si="12">B268</f>
        <v>26624</v>
      </c>
      <c r="AG268" s="128" t="str">
        <f t="shared" ref="AG268:AG275" si="13">D268</f>
        <v>AGTTA</v>
      </c>
    </row>
    <row r="269" spans="1:33" s="87" customFormat="1" ht="16">
      <c r="A269" s="125" t="s">
        <v>2</v>
      </c>
      <c r="B269" s="31" t="s">
        <v>204</v>
      </c>
      <c r="C269" s="32"/>
      <c r="D269" s="33">
        <v>1785</v>
      </c>
      <c r="E269" s="249"/>
      <c r="F269" s="250"/>
      <c r="G269" s="250"/>
      <c r="H269" s="251">
        <f>IF($H290&gt;$I290,$I290,-$H290)</f>
        <v>0</v>
      </c>
      <c r="I269" s="252">
        <f>IF($H291&gt;$I291,$I291,-$H291)</f>
        <v>0</v>
      </c>
      <c r="J269" s="252">
        <f>IF($H292&gt;$I292,$I292,-$H292)</f>
        <v>0</v>
      </c>
      <c r="K269" s="251">
        <f>IF($H280&gt;$I280,$I280,-$H280)</f>
        <v>0</v>
      </c>
      <c r="L269" s="252">
        <f>IF($H281&gt;$I281,$I281,-$H281)</f>
        <v>0</v>
      </c>
      <c r="M269" s="252">
        <f>IF($H282&gt;$I282,$I282,-$H282)</f>
        <v>0</v>
      </c>
      <c r="N269" s="251">
        <f>IF($H300&gt;$I300,$I300,-$H300)</f>
        <v>0</v>
      </c>
      <c r="O269" s="252">
        <f>IF($H301&gt;$I301,$I301,-$H301)</f>
        <v>0</v>
      </c>
      <c r="P269" s="253">
        <f>IF($H302&gt;$I302,$I302,-$H302)</f>
        <v>0</v>
      </c>
      <c r="Q269" s="254"/>
      <c r="R269" s="255"/>
      <c r="S269" s="103"/>
      <c r="T269" s="125"/>
      <c r="U269" s="103"/>
      <c r="V269" s="125"/>
      <c r="W269" s="103"/>
      <c r="X269" s="125"/>
      <c r="Y269" s="86"/>
      <c r="Z269" s="256" t="s">
        <v>10</v>
      </c>
      <c r="AA269" s="257" t="s">
        <v>10</v>
      </c>
      <c r="AB269" s="86"/>
      <c r="AC269" s="86"/>
      <c r="AD269" s="329">
        <v>1</v>
      </c>
      <c r="AE269" s="87" t="str">
        <f t="shared" si="12"/>
        <v xml:space="preserve">Dyl, Andrew </v>
      </c>
      <c r="AG269" s="87">
        <f t="shared" si="13"/>
        <v>1785</v>
      </c>
    </row>
    <row r="270" spans="1:33" s="87" customFormat="1" ht="16">
      <c r="A270" s="126"/>
      <c r="B270" s="332">
        <v>90300</v>
      </c>
      <c r="C270" s="333"/>
      <c r="D270" s="16" t="s">
        <v>48</v>
      </c>
      <c r="E270" s="68">
        <f>IF(G271&lt;0,"L",IF(G271&gt;0,"W", ))</f>
        <v>0</v>
      </c>
      <c r="F270" s="238">
        <f>-I268</f>
        <v>0</v>
      </c>
      <c r="G270" s="258">
        <f>-J268</f>
        <v>0</v>
      </c>
      <c r="H270" s="236"/>
      <c r="I270" s="237"/>
      <c r="J270" s="237"/>
      <c r="K270" s="68">
        <f>IF(M271&lt;0,"L",IF(M271&gt;0,"W", ))</f>
        <v>0</v>
      </c>
      <c r="L270" s="238">
        <f>IF(H303&gt;$I303,$I303,-$H303)</f>
        <v>0</v>
      </c>
      <c r="M270" s="239">
        <f>IF(H304&gt;$I304,$I304,-$H304)</f>
        <v>0</v>
      </c>
      <c r="N270" s="68">
        <f>IF(P271&lt;0,"L",IF(P271&gt;0,"W", ))</f>
        <v>0</v>
      </c>
      <c r="O270" s="238">
        <f>IF($H283&gt;$I283,$I283,-$H283)</f>
        <v>0</v>
      </c>
      <c r="P270" s="240">
        <f>IF($H284&gt;$I284,$I284,-$H284)</f>
        <v>0</v>
      </c>
      <c r="Q270" s="259">
        <f>IF(E270="W",2, )</f>
        <v>0</v>
      </c>
      <c r="R270" s="258">
        <f>IF(G271&lt;0, 1, )</f>
        <v>0</v>
      </c>
      <c r="S270" s="241"/>
      <c r="T270" s="242"/>
      <c r="U270" s="132">
        <f>IF(K270="W",2, )</f>
        <v>0</v>
      </c>
      <c r="V270" s="243">
        <f>IF(M271&lt;0, 1, )</f>
        <v>0</v>
      </c>
      <c r="W270" s="132">
        <f>IF(N270="W",2, )</f>
        <v>0</v>
      </c>
      <c r="X270" s="243">
        <f>IF(P271&lt;0, 1, )</f>
        <v>0</v>
      </c>
      <c r="Y270" s="71">
        <f>SUM(Q270:X270)</f>
        <v>0</v>
      </c>
      <c r="Z270" s="244"/>
      <c r="AA270" s="245"/>
      <c r="AB270" s="77"/>
      <c r="AC270" s="77"/>
      <c r="AD270" s="329"/>
      <c r="AE270" s="87">
        <f t="shared" si="12"/>
        <v>90300</v>
      </c>
      <c r="AG270" s="128" t="str">
        <f t="shared" si="13"/>
        <v>AITTA</v>
      </c>
    </row>
    <row r="271" spans="1:33" s="87" customFormat="1" ht="16">
      <c r="A271" s="125" t="s">
        <v>3</v>
      </c>
      <c r="B271" s="51" t="s">
        <v>77</v>
      </c>
      <c r="C271" s="41"/>
      <c r="D271" s="334">
        <v>1598</v>
      </c>
      <c r="E271" s="72">
        <f>-H269</f>
        <v>0</v>
      </c>
      <c r="F271" s="260">
        <f>-I269</f>
        <v>0</v>
      </c>
      <c r="G271" s="243">
        <f>-J269</f>
        <v>0</v>
      </c>
      <c r="H271" s="249"/>
      <c r="I271" s="250"/>
      <c r="J271" s="250"/>
      <c r="K271" s="251">
        <f>IF(H305&gt;$I305,$I305,-$H305)</f>
        <v>0</v>
      </c>
      <c r="L271" s="252">
        <f>IF(H306&gt;$I306,$I306,-$H306)</f>
        <v>0</v>
      </c>
      <c r="M271" s="252">
        <f>IF($H307&gt;$I307,$I307,-$H307)</f>
        <v>0</v>
      </c>
      <c r="N271" s="251">
        <f>IF($H285&gt;$I285,$I285,-$H285)</f>
        <v>0</v>
      </c>
      <c r="O271" s="252">
        <f>IF($H286&gt;$I286,$I286,-$H286)</f>
        <v>0</v>
      </c>
      <c r="P271" s="253">
        <f>IF($H287&gt;$I287,$I287,-$H287)</f>
        <v>0</v>
      </c>
      <c r="Q271" s="144"/>
      <c r="R271" s="125"/>
      <c r="S271" s="254"/>
      <c r="T271" s="255"/>
      <c r="U271" s="103"/>
      <c r="V271" s="125"/>
      <c r="W271" s="103"/>
      <c r="X271" s="125"/>
      <c r="Y271" s="86"/>
      <c r="Z271" s="256" t="s">
        <v>10</v>
      </c>
      <c r="AA271" s="257" t="s">
        <v>10</v>
      </c>
      <c r="AB271" s="86"/>
      <c r="AC271" s="86"/>
      <c r="AD271" s="329">
        <v>2</v>
      </c>
      <c r="AE271" s="87" t="str">
        <f t="shared" si="12"/>
        <v xml:space="preserve">Zhao, Kevin </v>
      </c>
      <c r="AG271" s="87">
        <f t="shared" si="13"/>
        <v>1598</v>
      </c>
    </row>
    <row r="272" spans="1:33" s="87" customFormat="1" ht="16">
      <c r="A272" s="126"/>
      <c r="B272" s="332">
        <v>80412</v>
      </c>
      <c r="C272" s="333"/>
      <c r="D272" s="16" t="s">
        <v>187</v>
      </c>
      <c r="E272" s="68">
        <f>IF(G273&lt;0,"L",IF(G273&gt;0,"W", ))</f>
        <v>0</v>
      </c>
      <c r="F272" s="238">
        <f>-L268</f>
        <v>0</v>
      </c>
      <c r="G272" s="258">
        <f>-M268</f>
        <v>0</v>
      </c>
      <c r="H272" s="68">
        <f>IF(J273&lt;0,"L",IF(J273&gt;0,"W", ))</f>
        <v>0</v>
      </c>
      <c r="I272" s="238">
        <f>-L270</f>
        <v>0</v>
      </c>
      <c r="J272" s="258">
        <f>-M270</f>
        <v>0</v>
      </c>
      <c r="K272" s="236"/>
      <c r="L272" s="237"/>
      <c r="M272" s="237"/>
      <c r="N272" s="68">
        <f>IF(P273&lt;0,"L",IF(P273&gt;0,"W", ))</f>
        <v>0</v>
      </c>
      <c r="O272" s="238">
        <f>IF($H293&gt;$I293,$I293,-$H293)</f>
        <v>0</v>
      </c>
      <c r="P272" s="240">
        <f>IF($H294&gt;$I294,$I294,-$H294)</f>
        <v>0</v>
      </c>
      <c r="Q272" s="259">
        <f>IF(E272="W",2, )</f>
        <v>0</v>
      </c>
      <c r="R272" s="258">
        <f>IF(G273&lt;0, 1, )</f>
        <v>0</v>
      </c>
      <c r="S272" s="132">
        <f>IF(H272="W",2, )</f>
        <v>0</v>
      </c>
      <c r="T272" s="243">
        <f>IF(J273&lt;0, 1, )</f>
        <v>0</v>
      </c>
      <c r="U272" s="241"/>
      <c r="V272" s="242"/>
      <c r="W272" s="132">
        <f>IF(N272="W",2, )</f>
        <v>0</v>
      </c>
      <c r="X272" s="243">
        <f>IF(P273&lt;0, 1, )</f>
        <v>0</v>
      </c>
      <c r="Y272" s="71">
        <f>SUM(Q272:X272)</f>
        <v>0</v>
      </c>
      <c r="Z272" s="244"/>
      <c r="AA272" s="245"/>
      <c r="AB272" s="77"/>
      <c r="AC272" s="77"/>
      <c r="AD272" s="329"/>
      <c r="AE272" s="87">
        <f t="shared" si="12"/>
        <v>80412</v>
      </c>
      <c r="AG272" s="128" t="str">
        <f t="shared" si="13"/>
        <v>Fayette Co</v>
      </c>
    </row>
    <row r="273" spans="1:33" s="87" customFormat="1" ht="16">
      <c r="A273" s="125" t="s">
        <v>4</v>
      </c>
      <c r="B273" s="51" t="s">
        <v>205</v>
      </c>
      <c r="C273" s="41"/>
      <c r="D273" s="334">
        <v>1335</v>
      </c>
      <c r="E273" s="72">
        <f>-K269</f>
        <v>0</v>
      </c>
      <c r="F273" s="260">
        <f>-L269</f>
        <v>0</v>
      </c>
      <c r="G273" s="243">
        <f>-M269</f>
        <v>0</v>
      </c>
      <c r="H273" s="72">
        <f>-K271</f>
        <v>0</v>
      </c>
      <c r="I273" s="260">
        <f>-L271</f>
        <v>0</v>
      </c>
      <c r="J273" s="243">
        <f>-M271</f>
        <v>0</v>
      </c>
      <c r="K273" s="249"/>
      <c r="L273" s="250"/>
      <c r="M273" s="250"/>
      <c r="N273" s="251">
        <f>IF($H295&gt;$I295,$I295,-$H295)</f>
        <v>0</v>
      </c>
      <c r="O273" s="252">
        <f>IF($H296&gt;$I296,$I296,-$H296)</f>
        <v>0</v>
      </c>
      <c r="P273" s="253">
        <f>IF($H297&gt;$I297,$I297,-$H297)</f>
        <v>0</v>
      </c>
      <c r="Q273" s="144"/>
      <c r="R273" s="125"/>
      <c r="S273" s="103"/>
      <c r="T273" s="125"/>
      <c r="U273" s="254"/>
      <c r="V273" s="255"/>
      <c r="W273" s="103"/>
      <c r="X273" s="125"/>
      <c r="Y273" s="86"/>
      <c r="Z273" s="256" t="s">
        <v>10</v>
      </c>
      <c r="AA273" s="257" t="s">
        <v>10</v>
      </c>
      <c r="AB273" s="86"/>
      <c r="AC273" s="86"/>
      <c r="AD273" s="329">
        <v>3</v>
      </c>
      <c r="AE273" s="87" t="str">
        <f t="shared" si="12"/>
        <v xml:space="preserve">Yamada, Koji </v>
      </c>
      <c r="AG273" s="87">
        <f t="shared" si="13"/>
        <v>1335</v>
      </c>
    </row>
    <row r="274" spans="1:33" s="87" customFormat="1" ht="16">
      <c r="A274" s="126"/>
      <c r="B274" s="332">
        <v>91852</v>
      </c>
      <c r="C274" s="333"/>
      <c r="D274" s="16" t="s">
        <v>57</v>
      </c>
      <c r="E274" s="68">
        <f>IF(G275&lt;0,"L",IF(G275&gt;0,"W", ))</f>
        <v>0</v>
      </c>
      <c r="F274" s="238">
        <f>-O268</f>
        <v>0</v>
      </c>
      <c r="G274" s="261">
        <f>-P268</f>
        <v>0</v>
      </c>
      <c r="H274" s="68">
        <f>IF(J275&lt;0,"L",IF(J275&gt;0,"W", ))</f>
        <v>0</v>
      </c>
      <c r="I274" s="238">
        <f>-O270</f>
        <v>0</v>
      </c>
      <c r="J274" s="258">
        <f>-P270</f>
        <v>0</v>
      </c>
      <c r="K274" s="68">
        <f>IF(M275&lt;0,"L",IF(M275&gt;0,"W", ))</f>
        <v>0</v>
      </c>
      <c r="L274" s="238">
        <f>-O272</f>
        <v>0</v>
      </c>
      <c r="M274" s="258">
        <f>-P272</f>
        <v>0</v>
      </c>
      <c r="N274" s="236"/>
      <c r="O274" s="237"/>
      <c r="P274" s="262"/>
      <c r="Q274" s="132">
        <f>IF(E274="W",2, )</f>
        <v>0</v>
      </c>
      <c r="R274" s="150">
        <f>IF(E274="L",1, )</f>
        <v>0</v>
      </c>
      <c r="S274" s="132">
        <f>IF(H274="W",2, )</f>
        <v>0</v>
      </c>
      <c r="T274" s="243">
        <f>IF(J275&lt;0, 1, )</f>
        <v>0</v>
      </c>
      <c r="U274" s="132">
        <f>IF(K274="W",2, )</f>
        <v>0</v>
      </c>
      <c r="V274" s="243">
        <f>IF(M275&lt;0, 1, )</f>
        <v>0</v>
      </c>
      <c r="W274" s="241"/>
      <c r="X274" s="242"/>
      <c r="Y274" s="238">
        <f>SUM(Q274:X274)</f>
        <v>0</v>
      </c>
      <c r="Z274" s="244"/>
      <c r="AA274" s="245"/>
      <c r="AB274" s="77"/>
      <c r="AC274" s="77"/>
      <c r="AD274" s="329"/>
      <c r="AE274" s="87">
        <f t="shared" si="12"/>
        <v>91852</v>
      </c>
      <c r="AG274" s="128" t="str">
        <f t="shared" si="13"/>
        <v>none</v>
      </c>
    </row>
    <row r="275" spans="1:33" s="87" customFormat="1" ht="16">
      <c r="A275" s="125" t="s">
        <v>5</v>
      </c>
      <c r="B275" s="51" t="s">
        <v>206</v>
      </c>
      <c r="C275" s="41"/>
      <c r="D275" s="334">
        <v>955</v>
      </c>
      <c r="E275" s="266">
        <f>-N269</f>
        <v>0</v>
      </c>
      <c r="F275" s="267">
        <f>-O269</f>
        <v>0</v>
      </c>
      <c r="G275" s="268">
        <f>-P269</f>
        <v>0</v>
      </c>
      <c r="H275" s="330">
        <f>-N271</f>
        <v>0</v>
      </c>
      <c r="I275" s="267">
        <f>-O271</f>
        <v>0</v>
      </c>
      <c r="J275" s="109">
        <f>-P271</f>
        <v>0</v>
      </c>
      <c r="K275" s="330">
        <f>-N273</f>
        <v>0</v>
      </c>
      <c r="L275" s="267">
        <f>-O273</f>
        <v>0</v>
      </c>
      <c r="M275" s="109">
        <f>-P273</f>
        <v>0</v>
      </c>
      <c r="N275" s="249"/>
      <c r="O275" s="250"/>
      <c r="P275" s="269"/>
      <c r="Q275" s="103"/>
      <c r="R275" s="125"/>
      <c r="S275" s="103"/>
      <c r="T275" s="125"/>
      <c r="U275" s="103"/>
      <c r="V275" s="125"/>
      <c r="W275" s="254"/>
      <c r="X275" s="255"/>
      <c r="Y275" s="331"/>
      <c r="Z275" s="256" t="s">
        <v>10</v>
      </c>
      <c r="AA275" s="257" t="s">
        <v>10</v>
      </c>
      <c r="AB275" s="86"/>
      <c r="AC275" s="86"/>
      <c r="AD275" s="329">
        <v>4</v>
      </c>
      <c r="AE275" s="87" t="str">
        <f t="shared" si="12"/>
        <v xml:space="preserve">Sauerman, Scott </v>
      </c>
      <c r="AG275" s="87">
        <f t="shared" si="13"/>
        <v>955</v>
      </c>
    </row>
    <row r="276" spans="1:33" s="87" customFormat="1" ht="16">
      <c r="X276" s="329"/>
      <c r="AD276" s="329"/>
    </row>
    <row r="277" spans="1:33" s="87" customFormat="1" ht="16">
      <c r="H277" s="128" t="s">
        <v>1</v>
      </c>
      <c r="I277" s="329">
        <f>D267</f>
        <v>7</v>
      </c>
      <c r="J277" s="329"/>
      <c r="K277" s="329"/>
      <c r="L277" s="329"/>
      <c r="Y277" s="103"/>
      <c r="Z277" s="103"/>
      <c r="AA277" s="103"/>
      <c r="AB277" s="329"/>
    </row>
    <row r="278" spans="1:33" s="87" customFormat="1" ht="19" customHeight="1">
      <c r="A278" s="68">
        <v>1</v>
      </c>
      <c r="B278" s="130"/>
      <c r="C278" s="131"/>
      <c r="D278" s="131"/>
      <c r="E278" s="131"/>
      <c r="F278" s="131"/>
      <c r="G278" s="131"/>
      <c r="H278" s="270" t="s">
        <v>11</v>
      </c>
      <c r="I278" s="271"/>
      <c r="J278" s="68"/>
      <c r="K278" s="238"/>
      <c r="L278" s="238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258"/>
      <c r="AB278" s="71"/>
    </row>
    <row r="279" spans="1:33" s="87" customFormat="1" ht="19" customHeight="1">
      <c r="A279" s="72"/>
      <c r="B279" s="78"/>
      <c r="C279" s="79"/>
      <c r="D279" s="79"/>
      <c r="E279" s="79"/>
      <c r="F279" s="79"/>
      <c r="G279" s="79"/>
      <c r="H279" s="272" t="s">
        <v>11</v>
      </c>
      <c r="I279" s="273"/>
      <c r="J279" s="72"/>
      <c r="K279" s="328"/>
      <c r="L279" s="328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243"/>
      <c r="AB279" s="77"/>
    </row>
    <row r="280" spans="1:33" s="87" customFormat="1" ht="19" customHeight="1">
      <c r="A280" s="72" t="s">
        <v>2</v>
      </c>
      <c r="B280" s="78" t="str">
        <f>B269</f>
        <v xml:space="preserve">Dyl, Andrew </v>
      </c>
      <c r="C280" s="79"/>
      <c r="D280" s="79"/>
      <c r="E280" s="429">
        <f>$D269</f>
        <v>1785</v>
      </c>
      <c r="F280" s="435"/>
      <c r="G280" s="79"/>
      <c r="H280" s="272" t="s">
        <v>11</v>
      </c>
      <c r="I280" s="273"/>
      <c r="J280" s="80" t="str">
        <f>$B273</f>
        <v xml:space="preserve">Yamada, Koji </v>
      </c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429">
        <f>$D273</f>
        <v>1335</v>
      </c>
      <c r="Z280" s="435"/>
      <c r="AA280" s="243"/>
      <c r="AB280" s="77" t="s">
        <v>4</v>
      </c>
    </row>
    <row r="281" spans="1:33" s="87" customFormat="1" ht="19" customHeight="1">
      <c r="A281" s="72"/>
      <c r="B281" s="78"/>
      <c r="C281" s="79"/>
      <c r="D281" s="79"/>
      <c r="E281" s="79"/>
      <c r="F281" s="79"/>
      <c r="G281" s="79"/>
      <c r="H281" s="272" t="s">
        <v>11</v>
      </c>
      <c r="I281" s="273"/>
      <c r="J281" s="80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243"/>
      <c r="AB281" s="77"/>
    </row>
    <row r="282" spans="1:33" s="87" customFormat="1" ht="19" customHeight="1">
      <c r="A282" s="330"/>
      <c r="B282" s="142"/>
      <c r="C282" s="143"/>
      <c r="D282" s="143"/>
      <c r="E282" s="143"/>
      <c r="F282" s="143"/>
      <c r="G282" s="143"/>
      <c r="H282" s="274" t="s">
        <v>11</v>
      </c>
      <c r="I282" s="275"/>
      <c r="J282" s="144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9"/>
      <c r="AB282" s="86"/>
    </row>
    <row r="283" spans="1:33" s="87" customFormat="1" ht="19" customHeight="1">
      <c r="A283" s="68">
        <v>2</v>
      </c>
      <c r="B283" s="130"/>
      <c r="C283" s="131"/>
      <c r="D283" s="131"/>
      <c r="E283" s="131"/>
      <c r="F283" s="131"/>
      <c r="G283" s="131"/>
      <c r="H283" s="270" t="s">
        <v>11</v>
      </c>
      <c r="I283" s="271"/>
      <c r="J283" s="72"/>
      <c r="K283" s="328"/>
      <c r="L283" s="328"/>
      <c r="M283" s="81"/>
      <c r="N283" s="81"/>
      <c r="O283" s="81"/>
      <c r="P283" s="81"/>
      <c r="Q283" s="81"/>
      <c r="R283" s="81"/>
      <c r="S283" s="81"/>
      <c r="T283" s="81"/>
      <c r="AA283" s="329"/>
      <c r="AB283" s="71"/>
    </row>
    <row r="284" spans="1:33" s="87" customFormat="1" ht="19" customHeight="1">
      <c r="A284" s="72"/>
      <c r="B284" s="78"/>
      <c r="C284" s="79"/>
      <c r="D284" s="79"/>
      <c r="E284" s="79"/>
      <c r="F284" s="79"/>
      <c r="G284" s="79"/>
      <c r="H284" s="272" t="s">
        <v>11</v>
      </c>
      <c r="I284" s="273"/>
      <c r="J284" s="72"/>
      <c r="K284" s="328"/>
      <c r="L284" s="328"/>
      <c r="M284" s="81"/>
      <c r="N284" s="81"/>
      <c r="O284" s="81"/>
      <c r="P284" s="81"/>
      <c r="Q284" s="81"/>
      <c r="R284" s="81"/>
      <c r="S284" s="81"/>
      <c r="T284" s="81"/>
      <c r="AA284" s="329"/>
      <c r="AB284" s="77"/>
    </row>
    <row r="285" spans="1:33" s="87" customFormat="1" ht="19" customHeight="1">
      <c r="A285" s="72" t="s">
        <v>3</v>
      </c>
      <c r="B285" s="78" t="str">
        <f>$B271</f>
        <v xml:space="preserve">Zhao, Kevin </v>
      </c>
      <c r="C285" s="79"/>
      <c r="D285" s="79"/>
      <c r="E285" s="429">
        <f>$D271</f>
        <v>1598</v>
      </c>
      <c r="F285" s="435"/>
      <c r="G285" s="79"/>
      <c r="H285" s="272" t="s">
        <v>11</v>
      </c>
      <c r="I285" s="273"/>
      <c r="J285" s="80" t="str">
        <f>$B275</f>
        <v xml:space="preserve">Sauerman, Scott </v>
      </c>
      <c r="K285" s="81"/>
      <c r="L285" s="81"/>
      <c r="Y285" s="436">
        <f>$D275</f>
        <v>955</v>
      </c>
      <c r="Z285" s="437"/>
      <c r="AA285" s="329"/>
      <c r="AB285" s="77" t="s">
        <v>5</v>
      </c>
    </row>
    <row r="286" spans="1:33" s="87" customFormat="1" ht="19" customHeight="1">
      <c r="A286" s="72"/>
      <c r="B286" s="78"/>
      <c r="C286" s="79"/>
      <c r="D286" s="79"/>
      <c r="E286" s="79"/>
      <c r="F286" s="79"/>
      <c r="G286" s="79"/>
      <c r="H286" s="272" t="s">
        <v>11</v>
      </c>
      <c r="I286" s="273"/>
      <c r="J286" s="80"/>
      <c r="K286" s="81"/>
      <c r="L286" s="81"/>
      <c r="AA286" s="329"/>
      <c r="AB286" s="77"/>
    </row>
    <row r="287" spans="1:33" s="87" customFormat="1" ht="19" customHeight="1">
      <c r="A287" s="330"/>
      <c r="B287" s="142"/>
      <c r="C287" s="143"/>
      <c r="D287" s="143"/>
      <c r="E287" s="143"/>
      <c r="F287" s="143"/>
      <c r="G287" s="143"/>
      <c r="H287" s="274" t="s">
        <v>11</v>
      </c>
      <c r="I287" s="275"/>
      <c r="J287" s="144"/>
      <c r="K287" s="81"/>
      <c r="L287" s="81"/>
      <c r="Y287" s="103"/>
      <c r="Z287" s="103"/>
      <c r="AA287" s="331"/>
      <c r="AB287" s="86"/>
    </row>
    <row r="288" spans="1:33" s="87" customFormat="1" ht="19" customHeight="1">
      <c r="A288" s="68">
        <v>3</v>
      </c>
      <c r="B288" s="130"/>
      <c r="C288" s="131"/>
      <c r="D288" s="131"/>
      <c r="E288" s="131"/>
      <c r="F288" s="131"/>
      <c r="G288" s="131"/>
      <c r="H288" s="270" t="s">
        <v>11</v>
      </c>
      <c r="I288" s="271"/>
      <c r="J288" s="68"/>
      <c r="K288" s="238"/>
      <c r="L288" s="238"/>
      <c r="M288" s="132"/>
      <c r="N288" s="132"/>
      <c r="O288" s="132"/>
      <c r="P288" s="132"/>
      <c r="Q288" s="132"/>
      <c r="R288" s="132"/>
      <c r="S288" s="132"/>
      <c r="T288" s="132"/>
      <c r="AA288" s="329"/>
      <c r="AB288" s="71"/>
    </row>
    <row r="289" spans="1:28" s="87" customFormat="1" ht="19" customHeight="1">
      <c r="A289" s="72"/>
      <c r="B289" s="78"/>
      <c r="C289" s="79"/>
      <c r="D289" s="79"/>
      <c r="E289" s="79"/>
      <c r="F289" s="79"/>
      <c r="G289" s="79"/>
      <c r="H289" s="272" t="s">
        <v>11</v>
      </c>
      <c r="I289" s="273"/>
      <c r="J289" s="72"/>
      <c r="K289" s="328"/>
      <c r="L289" s="328"/>
      <c r="M289" s="81"/>
      <c r="N289" s="81"/>
      <c r="O289" s="81"/>
      <c r="P289" s="81"/>
      <c r="Q289" s="81"/>
      <c r="R289" s="81"/>
      <c r="S289" s="81"/>
      <c r="T289" s="81"/>
      <c r="AA289" s="329"/>
      <c r="AB289" s="77"/>
    </row>
    <row r="290" spans="1:28" s="87" customFormat="1" ht="19" customHeight="1">
      <c r="A290" s="72" t="s">
        <v>2</v>
      </c>
      <c r="B290" s="78" t="str">
        <f>B269</f>
        <v xml:space="preserve">Dyl, Andrew </v>
      </c>
      <c r="C290" s="79"/>
      <c r="D290" s="79"/>
      <c r="E290" s="429">
        <f>$D269</f>
        <v>1785</v>
      </c>
      <c r="F290" s="435"/>
      <c r="G290" s="79"/>
      <c r="H290" s="272" t="s">
        <v>11</v>
      </c>
      <c r="I290" s="273"/>
      <c r="J290" s="78" t="str">
        <f>$B271</f>
        <v xml:space="preserve">Zhao, Kevin </v>
      </c>
      <c r="K290" s="81"/>
      <c r="L290" s="81"/>
      <c r="Y290" s="429">
        <f>$D271</f>
        <v>1598</v>
      </c>
      <c r="Z290" s="435"/>
      <c r="AA290" s="329"/>
      <c r="AB290" s="77" t="s">
        <v>3</v>
      </c>
    </row>
    <row r="291" spans="1:28" s="87" customFormat="1" ht="19" customHeight="1">
      <c r="A291" s="72"/>
      <c r="B291" s="78"/>
      <c r="C291" s="79"/>
      <c r="D291" s="79"/>
      <c r="E291" s="79"/>
      <c r="F291" s="79"/>
      <c r="G291" s="79"/>
      <c r="H291" s="272" t="s">
        <v>11</v>
      </c>
      <c r="I291" s="273"/>
      <c r="J291" s="80"/>
      <c r="K291" s="81"/>
      <c r="L291" s="81"/>
      <c r="AA291" s="329"/>
      <c r="AB291" s="77"/>
    </row>
    <row r="292" spans="1:28" s="87" customFormat="1" ht="19" customHeight="1">
      <c r="A292" s="330"/>
      <c r="B292" s="142"/>
      <c r="C292" s="143"/>
      <c r="D292" s="143"/>
      <c r="E292" s="143"/>
      <c r="F292" s="143"/>
      <c r="G292" s="143"/>
      <c r="H292" s="274" t="s">
        <v>11</v>
      </c>
      <c r="I292" s="275"/>
      <c r="J292" s="144"/>
      <c r="K292" s="81"/>
      <c r="L292" s="81"/>
      <c r="Y292" s="103"/>
      <c r="Z292" s="103"/>
      <c r="AA292" s="331"/>
      <c r="AB292" s="86"/>
    </row>
    <row r="293" spans="1:28" s="87" customFormat="1" ht="19" customHeight="1">
      <c r="A293" s="68">
        <v>4</v>
      </c>
      <c r="B293" s="130"/>
      <c r="C293" s="131"/>
      <c r="D293" s="131"/>
      <c r="E293" s="131"/>
      <c r="F293" s="131"/>
      <c r="G293" s="131"/>
      <c r="H293" s="270" t="s">
        <v>11</v>
      </c>
      <c r="I293" s="271"/>
      <c r="J293" s="68"/>
      <c r="K293" s="238"/>
      <c r="L293" s="238"/>
      <c r="M293" s="132"/>
      <c r="N293" s="132"/>
      <c r="O293" s="132"/>
      <c r="P293" s="132"/>
      <c r="Q293" s="132"/>
      <c r="R293" s="132"/>
      <c r="S293" s="132"/>
      <c r="T293" s="132"/>
      <c r="AA293" s="329"/>
      <c r="AB293" s="71"/>
    </row>
    <row r="294" spans="1:28" s="87" customFormat="1" ht="19" customHeight="1">
      <c r="A294" s="72"/>
      <c r="B294" s="78"/>
      <c r="C294" s="79"/>
      <c r="D294" s="79"/>
      <c r="E294" s="79"/>
      <c r="F294" s="79"/>
      <c r="G294" s="79"/>
      <c r="H294" s="272" t="s">
        <v>11</v>
      </c>
      <c r="I294" s="273"/>
      <c r="J294" s="72"/>
      <c r="K294" s="328"/>
      <c r="L294" s="328"/>
      <c r="M294" s="81"/>
      <c r="N294" s="81"/>
      <c r="O294" s="81"/>
      <c r="P294" s="81"/>
      <c r="Q294" s="81"/>
      <c r="R294" s="81"/>
      <c r="S294" s="81"/>
      <c r="T294" s="81"/>
      <c r="AA294" s="329"/>
      <c r="AB294" s="77"/>
    </row>
    <row r="295" spans="1:28" s="87" customFormat="1" ht="19" customHeight="1">
      <c r="A295" s="72" t="s">
        <v>4</v>
      </c>
      <c r="B295" s="78" t="str">
        <f>B273</f>
        <v xml:space="preserve">Yamada, Koji </v>
      </c>
      <c r="C295" s="79"/>
      <c r="D295" s="79"/>
      <c r="E295" s="429">
        <f>$D273</f>
        <v>1335</v>
      </c>
      <c r="F295" s="435"/>
      <c r="G295" s="79"/>
      <c r="H295" s="272" t="s">
        <v>11</v>
      </c>
      <c r="I295" s="273"/>
      <c r="J295" s="80" t="str">
        <f>$B275</f>
        <v xml:space="preserve">Sauerman, Scott </v>
      </c>
      <c r="K295" s="81"/>
      <c r="L295" s="81"/>
      <c r="Y295" s="436">
        <f>$D275</f>
        <v>955</v>
      </c>
      <c r="Z295" s="437"/>
      <c r="AA295" s="329"/>
      <c r="AB295" s="77" t="s">
        <v>5</v>
      </c>
    </row>
    <row r="296" spans="1:28" s="87" customFormat="1" ht="19" customHeight="1">
      <c r="A296" s="72"/>
      <c r="B296" s="78"/>
      <c r="C296" s="79"/>
      <c r="D296" s="79"/>
      <c r="E296" s="79"/>
      <c r="F296" s="79"/>
      <c r="G296" s="79"/>
      <c r="H296" s="272" t="s">
        <v>11</v>
      </c>
      <c r="I296" s="273"/>
      <c r="J296" s="80"/>
      <c r="K296" s="81"/>
      <c r="L296" s="81"/>
      <c r="AA296" s="329"/>
      <c r="AB296" s="77"/>
    </row>
    <row r="297" spans="1:28" s="87" customFormat="1" ht="19" customHeight="1">
      <c r="A297" s="330"/>
      <c r="B297" s="142"/>
      <c r="C297" s="143"/>
      <c r="D297" s="143"/>
      <c r="E297" s="143"/>
      <c r="F297" s="143"/>
      <c r="G297" s="143"/>
      <c r="H297" s="274" t="s">
        <v>11</v>
      </c>
      <c r="I297" s="275"/>
      <c r="J297" s="144"/>
      <c r="K297" s="81"/>
      <c r="L297" s="81"/>
      <c r="Y297" s="103"/>
      <c r="Z297" s="103"/>
      <c r="AA297" s="331"/>
      <c r="AB297" s="86"/>
    </row>
    <row r="298" spans="1:28" s="87" customFormat="1" ht="19" customHeight="1">
      <c r="A298" s="68">
        <v>5</v>
      </c>
      <c r="B298" s="130"/>
      <c r="C298" s="131"/>
      <c r="D298" s="131"/>
      <c r="E298" s="131"/>
      <c r="F298" s="131"/>
      <c r="G298" s="131"/>
      <c r="H298" s="270" t="s">
        <v>11</v>
      </c>
      <c r="I298" s="271"/>
      <c r="J298" s="68"/>
      <c r="K298" s="238"/>
      <c r="L298" s="238"/>
      <c r="M298" s="132"/>
      <c r="N298" s="132"/>
      <c r="O298" s="132"/>
      <c r="P298" s="132"/>
      <c r="Q298" s="132"/>
      <c r="R298" s="132"/>
      <c r="S298" s="132"/>
      <c r="T298" s="132"/>
      <c r="AA298" s="329"/>
      <c r="AB298" s="71"/>
    </row>
    <row r="299" spans="1:28" s="87" customFormat="1" ht="19" customHeight="1">
      <c r="A299" s="72"/>
      <c r="B299" s="78"/>
      <c r="C299" s="79"/>
      <c r="D299" s="79"/>
      <c r="E299" s="79"/>
      <c r="F299" s="79"/>
      <c r="G299" s="79"/>
      <c r="H299" s="272" t="s">
        <v>11</v>
      </c>
      <c r="I299" s="273"/>
      <c r="J299" s="72"/>
      <c r="K299" s="328"/>
      <c r="L299" s="328"/>
      <c r="M299" s="81"/>
      <c r="N299" s="81"/>
      <c r="O299" s="81"/>
      <c r="P299" s="81"/>
      <c r="Q299" s="81"/>
      <c r="R299" s="81"/>
      <c r="S299" s="81"/>
      <c r="T299" s="81"/>
      <c r="AA299" s="329"/>
      <c r="AB299" s="77"/>
    </row>
    <row r="300" spans="1:28" s="87" customFormat="1" ht="19" customHeight="1">
      <c r="A300" s="72" t="s">
        <v>2</v>
      </c>
      <c r="B300" s="78" t="str">
        <f>B269</f>
        <v xml:space="preserve">Dyl, Andrew </v>
      </c>
      <c r="C300" s="79"/>
      <c r="D300" s="79"/>
      <c r="E300" s="429">
        <f>$D269</f>
        <v>1785</v>
      </c>
      <c r="F300" s="435"/>
      <c r="G300" s="79"/>
      <c r="H300" s="272" t="s">
        <v>11</v>
      </c>
      <c r="I300" s="273"/>
      <c r="J300" s="80" t="str">
        <f>$B275</f>
        <v xml:space="preserve">Sauerman, Scott </v>
      </c>
      <c r="K300" s="81"/>
      <c r="L300" s="81"/>
      <c r="Y300" s="436">
        <f>$D275</f>
        <v>955</v>
      </c>
      <c r="Z300" s="437"/>
      <c r="AA300" s="329"/>
      <c r="AB300" s="77" t="s">
        <v>5</v>
      </c>
    </row>
    <row r="301" spans="1:28" s="87" customFormat="1" ht="19" customHeight="1">
      <c r="A301" s="72"/>
      <c r="B301" s="78"/>
      <c r="C301" s="79"/>
      <c r="D301" s="79"/>
      <c r="E301" s="79"/>
      <c r="F301" s="79"/>
      <c r="G301" s="79"/>
      <c r="H301" s="272" t="s">
        <v>11</v>
      </c>
      <c r="I301" s="273"/>
      <c r="J301" s="80"/>
      <c r="K301" s="81"/>
      <c r="L301" s="81"/>
      <c r="AA301" s="329"/>
      <c r="AB301" s="77"/>
    </row>
    <row r="302" spans="1:28" s="87" customFormat="1" ht="19" customHeight="1">
      <c r="A302" s="330"/>
      <c r="B302" s="142"/>
      <c r="C302" s="143"/>
      <c r="D302" s="143"/>
      <c r="E302" s="143"/>
      <c r="F302" s="143"/>
      <c r="G302" s="143"/>
      <c r="H302" s="274" t="s">
        <v>11</v>
      </c>
      <c r="I302" s="275"/>
      <c r="J302" s="144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331"/>
      <c r="AB302" s="86"/>
    </row>
    <row r="303" spans="1:28" s="87" customFormat="1" ht="19" customHeight="1">
      <c r="A303" s="68">
        <v>6</v>
      </c>
      <c r="B303" s="130"/>
      <c r="C303" s="131"/>
      <c r="D303" s="131"/>
      <c r="E303" s="131"/>
      <c r="F303" s="131"/>
      <c r="G303" s="131"/>
      <c r="H303" s="270" t="s">
        <v>11</v>
      </c>
      <c r="I303" s="271"/>
      <c r="J303" s="72"/>
      <c r="K303" s="328"/>
      <c r="L303" s="328"/>
      <c r="M303" s="81"/>
      <c r="N303" s="81"/>
      <c r="O303" s="81"/>
      <c r="P303" s="81"/>
      <c r="Q303" s="81"/>
      <c r="R303" s="81"/>
      <c r="S303" s="81"/>
      <c r="T303" s="81"/>
      <c r="AA303" s="329"/>
      <c r="AB303" s="77"/>
    </row>
    <row r="304" spans="1:28" s="87" customFormat="1" ht="19" customHeight="1">
      <c r="A304" s="72"/>
      <c r="B304" s="78"/>
      <c r="C304" s="79"/>
      <c r="D304" s="79"/>
      <c r="E304" s="79"/>
      <c r="F304" s="79"/>
      <c r="G304" s="79"/>
      <c r="H304" s="272" t="s">
        <v>11</v>
      </c>
      <c r="I304" s="273"/>
      <c r="J304" s="72"/>
      <c r="K304" s="328"/>
      <c r="L304" s="328"/>
      <c r="M304" s="81"/>
      <c r="N304" s="81"/>
      <c r="O304" s="81"/>
      <c r="P304" s="81"/>
      <c r="Q304" s="81"/>
      <c r="R304" s="81"/>
      <c r="S304" s="81"/>
      <c r="T304" s="81"/>
      <c r="AA304" s="329"/>
      <c r="AB304" s="77"/>
    </row>
    <row r="305" spans="1:33" s="87" customFormat="1" ht="19" customHeight="1">
      <c r="A305" s="72" t="s">
        <v>3</v>
      </c>
      <c r="B305" s="78" t="str">
        <f>$B271</f>
        <v xml:space="preserve">Zhao, Kevin </v>
      </c>
      <c r="C305" s="79"/>
      <c r="D305" s="79"/>
      <c r="E305" s="429">
        <f>$D271</f>
        <v>1598</v>
      </c>
      <c r="F305" s="435"/>
      <c r="G305" s="79"/>
      <c r="H305" s="272" t="s">
        <v>11</v>
      </c>
      <c r="I305" s="273"/>
      <c r="J305" s="80" t="str">
        <f>$B273</f>
        <v xml:space="preserve">Yamada, Koji </v>
      </c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429">
        <f>$D273</f>
        <v>1335</v>
      </c>
      <c r="Z305" s="435"/>
      <c r="AA305" s="243"/>
      <c r="AB305" s="77" t="s">
        <v>4</v>
      </c>
    </row>
    <row r="306" spans="1:33" s="87" customFormat="1" ht="19" customHeight="1">
      <c r="A306" s="72"/>
      <c r="B306" s="78"/>
      <c r="C306" s="79"/>
      <c r="D306" s="79"/>
      <c r="E306" s="79"/>
      <c r="F306" s="79"/>
      <c r="G306" s="79"/>
      <c r="H306" s="272" t="s">
        <v>11</v>
      </c>
      <c r="I306" s="273"/>
      <c r="J306" s="80"/>
      <c r="K306" s="81"/>
      <c r="L306" s="81"/>
      <c r="AA306" s="329"/>
      <c r="AB306" s="77"/>
    </row>
    <row r="307" spans="1:33" s="87" customFormat="1" ht="19" customHeight="1">
      <c r="A307" s="330"/>
      <c r="B307" s="142"/>
      <c r="C307" s="143"/>
      <c r="D307" s="143"/>
      <c r="E307" s="143"/>
      <c r="F307" s="143"/>
      <c r="G307" s="143"/>
      <c r="H307" s="274" t="s">
        <v>11</v>
      </c>
      <c r="I307" s="275"/>
      <c r="J307" s="144"/>
      <c r="K307" s="103"/>
      <c r="L307" s="103"/>
      <c r="M307" s="103"/>
      <c r="N307" s="103"/>
      <c r="O307" s="103"/>
      <c r="P307" s="103"/>
      <c r="Q307" s="103"/>
      <c r="Y307" s="103"/>
      <c r="Z307" s="103"/>
      <c r="AA307" s="331"/>
      <c r="AB307" s="86"/>
    </row>
    <row r="309" spans="1:33" ht="16" customHeight="1">
      <c r="B309" s="2" t="str">
        <f>B265</f>
        <v>Under 2000 RR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438" t="str">
        <f>Y$1</f>
        <v>Jul 18-19, 2015</v>
      </c>
      <c r="Z309" s="438"/>
      <c r="AA309" s="438"/>
      <c r="AB309" s="438"/>
    </row>
    <row r="310" spans="1:33" ht="16" customHeight="1">
      <c r="B310" s="5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6"/>
    </row>
    <row r="311" spans="1:33">
      <c r="B311" s="5" t="s">
        <v>1</v>
      </c>
      <c r="C311" s="5"/>
      <c r="D311" s="7">
        <v>8</v>
      </c>
      <c r="E311" s="8" t="s">
        <v>2</v>
      </c>
      <c r="F311" s="8"/>
      <c r="G311" s="8"/>
      <c r="H311" s="8" t="s">
        <v>3</v>
      </c>
      <c r="I311" s="8"/>
      <c r="J311" s="8"/>
      <c r="K311" s="8" t="s">
        <v>4</v>
      </c>
      <c r="L311" s="8"/>
      <c r="M311" s="8"/>
      <c r="N311" s="8" t="s">
        <v>5</v>
      </c>
      <c r="O311" s="8"/>
      <c r="P311" s="8"/>
      <c r="Q311" s="9" t="s">
        <v>2</v>
      </c>
      <c r="R311" s="10"/>
      <c r="S311" s="9" t="s">
        <v>3</v>
      </c>
      <c r="T311" s="10"/>
      <c r="U311" s="9" t="s">
        <v>4</v>
      </c>
      <c r="V311" s="10"/>
      <c r="W311" s="9" t="s">
        <v>5</v>
      </c>
      <c r="X311" s="10"/>
      <c r="Y311" s="6" t="s">
        <v>6</v>
      </c>
      <c r="Z311" s="11" t="s">
        <v>7</v>
      </c>
      <c r="AA311" s="12" t="s">
        <v>8</v>
      </c>
      <c r="AB311" s="13" t="s">
        <v>9</v>
      </c>
      <c r="AC311" s="13" t="s">
        <v>16</v>
      </c>
    </row>
    <row r="312" spans="1:33" s="87" customFormat="1" ht="16">
      <c r="B312" s="14">
        <v>91046</v>
      </c>
      <c r="C312" s="15"/>
      <c r="D312" s="16" t="s">
        <v>48</v>
      </c>
      <c r="E312" s="236"/>
      <c r="F312" s="237"/>
      <c r="G312" s="237"/>
      <c r="H312" s="68">
        <f>IF(J313&lt;0,"L",IF(J313&gt;0,"W", ))</f>
        <v>0</v>
      </c>
      <c r="I312" s="238">
        <f>IF($H332&gt;$I332,$I332,-$H332)</f>
        <v>0</v>
      </c>
      <c r="J312" s="239">
        <f>IF($H333&gt;$I333,$I333,-$H333)</f>
        <v>0</v>
      </c>
      <c r="K312" s="68">
        <f>IF(M313&lt;0,"L",IF(M313&gt;0,"W", ))</f>
        <v>0</v>
      </c>
      <c r="L312" s="238">
        <f>IF($H322&gt;$I322,$I322,-$H322)</f>
        <v>0</v>
      </c>
      <c r="M312" s="239">
        <f>IF($H323&gt;$I323,$I323,-$H323)</f>
        <v>0</v>
      </c>
      <c r="N312" s="68">
        <f>IF(P313&lt;0,"L",IF(P313&gt;0,"W", ))</f>
        <v>0</v>
      </c>
      <c r="O312" s="238">
        <f>IF($H342&gt;$I342,$I342,-$H342)</f>
        <v>0</v>
      </c>
      <c r="P312" s="240">
        <f>IF($H343&gt;$I343,$I343,-$H343)</f>
        <v>0</v>
      </c>
      <c r="Q312" s="241"/>
      <c r="R312" s="242"/>
      <c r="S312" s="132">
        <f>IF(H312="W",2, )</f>
        <v>0</v>
      </c>
      <c r="T312" s="243">
        <f>IF(J313&lt;0, 1, )</f>
        <v>0</v>
      </c>
      <c r="U312" s="132">
        <f>IF(K312="W",2, )</f>
        <v>0</v>
      </c>
      <c r="V312" s="243">
        <f>IF(M313&lt;0, 1, )</f>
        <v>0</v>
      </c>
      <c r="W312" s="132">
        <f>IF(N312="W",2, )</f>
        <v>0</v>
      </c>
      <c r="X312" s="243">
        <f>IF(P313&lt;0, 1, )</f>
        <v>0</v>
      </c>
      <c r="Y312" s="71">
        <f>SUM(Q312:X312)</f>
        <v>0</v>
      </c>
      <c r="Z312" s="244"/>
      <c r="AA312" s="245"/>
      <c r="AB312" s="71"/>
      <c r="AC312" s="71"/>
      <c r="AE312" s="87">
        <f t="shared" ref="AE312:AE319" si="14">B312</f>
        <v>91046</v>
      </c>
      <c r="AG312" s="128" t="str">
        <f t="shared" ref="AG312:AG319" si="15">D312</f>
        <v>AITTA</v>
      </c>
    </row>
    <row r="313" spans="1:33" s="87" customFormat="1" ht="16">
      <c r="A313" s="125" t="s">
        <v>2</v>
      </c>
      <c r="B313" s="31" t="s">
        <v>64</v>
      </c>
      <c r="C313" s="32"/>
      <c r="D313" s="33">
        <v>1781</v>
      </c>
      <c r="E313" s="249"/>
      <c r="F313" s="250"/>
      <c r="G313" s="250"/>
      <c r="H313" s="251">
        <f>IF($H334&gt;$I334,$I334,-$H334)</f>
        <v>0</v>
      </c>
      <c r="I313" s="252">
        <f>IF($H335&gt;$I335,$I335,-$H335)</f>
        <v>0</v>
      </c>
      <c r="J313" s="252">
        <f>IF($H336&gt;$I336,$I336,-$H336)</f>
        <v>0</v>
      </c>
      <c r="K313" s="251">
        <f>IF($H324&gt;$I324,$I324,-$H324)</f>
        <v>0</v>
      </c>
      <c r="L313" s="252">
        <f>IF($H325&gt;$I325,$I325,-$H325)</f>
        <v>0</v>
      </c>
      <c r="M313" s="252">
        <f>IF($H326&gt;$I326,$I326,-$H326)</f>
        <v>0</v>
      </c>
      <c r="N313" s="251">
        <f>IF($H344&gt;$I344,$I344,-$H344)</f>
        <v>0</v>
      </c>
      <c r="O313" s="252">
        <f>IF($H345&gt;$I345,$I345,-$H345)</f>
        <v>0</v>
      </c>
      <c r="P313" s="253">
        <f>IF($H346&gt;$I346,$I346,-$H346)</f>
        <v>0</v>
      </c>
      <c r="Q313" s="254"/>
      <c r="R313" s="255"/>
      <c r="S313" s="103"/>
      <c r="T313" s="125"/>
      <c r="U313" s="103"/>
      <c r="V313" s="125"/>
      <c r="W313" s="103"/>
      <c r="X313" s="125"/>
      <c r="Y313" s="86"/>
      <c r="Z313" s="256" t="s">
        <v>10</v>
      </c>
      <c r="AA313" s="257" t="s">
        <v>10</v>
      </c>
      <c r="AB313" s="86"/>
      <c r="AC313" s="86"/>
      <c r="AD313" s="329">
        <v>1</v>
      </c>
      <c r="AE313" s="87" t="str">
        <f t="shared" si="14"/>
        <v xml:space="preserve">Zhu, Sabrina </v>
      </c>
      <c r="AG313" s="87">
        <f t="shared" si="15"/>
        <v>1781</v>
      </c>
    </row>
    <row r="314" spans="1:33" s="87" customFormat="1" ht="16">
      <c r="A314" s="126"/>
      <c r="B314" s="332">
        <v>22792</v>
      </c>
      <c r="C314" s="333"/>
      <c r="D314" s="16" t="s">
        <v>50</v>
      </c>
      <c r="E314" s="68">
        <f>IF(G315&lt;0,"L",IF(G315&gt;0,"W", ))</f>
        <v>0</v>
      </c>
      <c r="F314" s="238">
        <f>-I312</f>
        <v>0</v>
      </c>
      <c r="G314" s="258">
        <f>-J312</f>
        <v>0</v>
      </c>
      <c r="H314" s="236"/>
      <c r="I314" s="237"/>
      <c r="J314" s="237"/>
      <c r="K314" s="68">
        <f>IF(M315&lt;0,"L",IF(M315&gt;0,"W", ))</f>
        <v>0</v>
      </c>
      <c r="L314" s="238">
        <f>IF(H347&gt;$I347,$I347,-$H347)</f>
        <v>0</v>
      </c>
      <c r="M314" s="239">
        <f>IF(H348&gt;$I348,$I348,-$H348)</f>
        <v>0</v>
      </c>
      <c r="N314" s="68">
        <f>IF(P315&lt;0,"L",IF(P315&gt;0,"W", ))</f>
        <v>0</v>
      </c>
      <c r="O314" s="238">
        <f>IF($H327&gt;$I327,$I327,-$H327)</f>
        <v>0</v>
      </c>
      <c r="P314" s="240">
        <f>IF($H328&gt;$I328,$I328,-$H328)</f>
        <v>0</v>
      </c>
      <c r="Q314" s="259">
        <f>IF(E314="W",2, )</f>
        <v>0</v>
      </c>
      <c r="R314" s="258">
        <f>IF(G315&lt;0, 1, )</f>
        <v>0</v>
      </c>
      <c r="S314" s="241"/>
      <c r="T314" s="242"/>
      <c r="U314" s="132">
        <f>IF(K314="W",2, )</f>
        <v>0</v>
      </c>
      <c r="V314" s="243">
        <f>IF(M315&lt;0, 1, )</f>
        <v>0</v>
      </c>
      <c r="W314" s="132">
        <f>IF(N314="W",2, )</f>
        <v>0</v>
      </c>
      <c r="X314" s="243">
        <f>IF(P315&lt;0, 1, )</f>
        <v>0</v>
      </c>
      <c r="Y314" s="71">
        <f>SUM(Q314:X314)</f>
        <v>0</v>
      </c>
      <c r="Z314" s="244"/>
      <c r="AA314" s="245"/>
      <c r="AB314" s="77"/>
      <c r="AC314" s="77"/>
      <c r="AD314" s="329"/>
      <c r="AE314" s="87">
        <f t="shared" si="14"/>
        <v>22792</v>
      </c>
      <c r="AG314" s="128" t="str">
        <f t="shared" si="15"/>
        <v>E.C. Sports</v>
      </c>
    </row>
    <row r="315" spans="1:33" s="87" customFormat="1" ht="16">
      <c r="A315" s="125" t="s">
        <v>3</v>
      </c>
      <c r="B315" s="51" t="s">
        <v>207</v>
      </c>
      <c r="C315" s="41"/>
      <c r="D315" s="334">
        <v>1622</v>
      </c>
      <c r="E315" s="72">
        <f>-H313</f>
        <v>0</v>
      </c>
      <c r="F315" s="260">
        <f>-I313</f>
        <v>0</v>
      </c>
      <c r="G315" s="243">
        <f>-J313</f>
        <v>0</v>
      </c>
      <c r="H315" s="249"/>
      <c r="I315" s="250"/>
      <c r="J315" s="250"/>
      <c r="K315" s="251">
        <f>IF(H349&gt;$I349,$I349,-$H349)</f>
        <v>0</v>
      </c>
      <c r="L315" s="252">
        <f>IF(H350&gt;$I350,$I350,-$H350)</f>
        <v>0</v>
      </c>
      <c r="M315" s="252">
        <f>IF($H351&gt;$I351,$I351,-$H351)</f>
        <v>0</v>
      </c>
      <c r="N315" s="251">
        <f>IF($H329&gt;$I329,$I329,-$H329)</f>
        <v>0</v>
      </c>
      <c r="O315" s="252">
        <f>IF($H330&gt;$I330,$I330,-$H330)</f>
        <v>0</v>
      </c>
      <c r="P315" s="253">
        <f>IF($H331&gt;$I331,$I331,-$H331)</f>
        <v>0</v>
      </c>
      <c r="Q315" s="144"/>
      <c r="R315" s="125"/>
      <c r="S315" s="254"/>
      <c r="T315" s="255"/>
      <c r="U315" s="103"/>
      <c r="V315" s="125"/>
      <c r="W315" s="103"/>
      <c r="X315" s="125"/>
      <c r="Y315" s="86"/>
      <c r="Z315" s="256" t="s">
        <v>10</v>
      </c>
      <c r="AA315" s="257" t="s">
        <v>10</v>
      </c>
      <c r="AB315" s="86"/>
      <c r="AC315" s="86"/>
      <c r="AD315" s="329">
        <v>2</v>
      </c>
      <c r="AE315" s="87" t="str">
        <f t="shared" si="14"/>
        <v xml:space="preserve">Prieto, Alberto </v>
      </c>
      <c r="AG315" s="87">
        <f t="shared" si="15"/>
        <v>1622</v>
      </c>
    </row>
    <row r="316" spans="1:33" s="87" customFormat="1" ht="16">
      <c r="A316" s="126"/>
      <c r="B316" s="332">
        <v>93005</v>
      </c>
      <c r="C316" s="333"/>
      <c r="D316" s="16" t="s">
        <v>48</v>
      </c>
      <c r="E316" s="68">
        <f>IF(G317&lt;0,"L",IF(G317&gt;0,"W", ))</f>
        <v>0</v>
      </c>
      <c r="F316" s="238">
        <f>-L312</f>
        <v>0</v>
      </c>
      <c r="G316" s="258">
        <f>-M312</f>
        <v>0</v>
      </c>
      <c r="H316" s="68">
        <f>IF(J317&lt;0,"L",IF(J317&gt;0,"W", ))</f>
        <v>0</v>
      </c>
      <c r="I316" s="238">
        <f>-L314</f>
        <v>0</v>
      </c>
      <c r="J316" s="258">
        <f>-M314</f>
        <v>0</v>
      </c>
      <c r="K316" s="236"/>
      <c r="L316" s="237"/>
      <c r="M316" s="237"/>
      <c r="N316" s="68">
        <f>IF(P317&lt;0,"L",IF(P317&gt;0,"W", ))</f>
        <v>0</v>
      </c>
      <c r="O316" s="238">
        <f>IF($H337&gt;$I337,$I337,-$H337)</f>
        <v>0</v>
      </c>
      <c r="P316" s="240">
        <f>IF($H338&gt;$I338,$I338,-$H338)</f>
        <v>0</v>
      </c>
      <c r="Q316" s="259">
        <f>IF(E316="W",2, )</f>
        <v>0</v>
      </c>
      <c r="R316" s="258">
        <f>IF(G317&lt;0, 1, )</f>
        <v>0</v>
      </c>
      <c r="S316" s="132">
        <f>IF(H316="W",2, )</f>
        <v>0</v>
      </c>
      <c r="T316" s="243">
        <f>IF(J317&lt;0, 1, )</f>
        <v>0</v>
      </c>
      <c r="U316" s="241"/>
      <c r="V316" s="242"/>
      <c r="W316" s="132">
        <f>IF(N316="W",2, )</f>
        <v>0</v>
      </c>
      <c r="X316" s="243">
        <f>IF(P317&lt;0, 1, )</f>
        <v>0</v>
      </c>
      <c r="Y316" s="71">
        <f>SUM(Q316:X316)</f>
        <v>0</v>
      </c>
      <c r="Z316" s="244"/>
      <c r="AA316" s="245"/>
      <c r="AB316" s="77"/>
      <c r="AC316" s="77"/>
      <c r="AD316" s="329"/>
      <c r="AE316" s="87">
        <f t="shared" si="14"/>
        <v>93005</v>
      </c>
      <c r="AG316" s="128" t="str">
        <f t="shared" si="15"/>
        <v>AITTA</v>
      </c>
    </row>
    <row r="317" spans="1:33" s="87" customFormat="1" ht="16">
      <c r="A317" s="125" t="s">
        <v>4</v>
      </c>
      <c r="B317" s="51" t="s">
        <v>208</v>
      </c>
      <c r="C317" s="41"/>
      <c r="D317" s="334">
        <v>1290</v>
      </c>
      <c r="E317" s="72">
        <f>-K313</f>
        <v>0</v>
      </c>
      <c r="F317" s="260">
        <f>-L313</f>
        <v>0</v>
      </c>
      <c r="G317" s="243">
        <f>-M313</f>
        <v>0</v>
      </c>
      <c r="H317" s="72">
        <f>-K315</f>
        <v>0</v>
      </c>
      <c r="I317" s="260">
        <f>-L315</f>
        <v>0</v>
      </c>
      <c r="J317" s="243">
        <f>-M315</f>
        <v>0</v>
      </c>
      <c r="K317" s="249"/>
      <c r="L317" s="250"/>
      <c r="M317" s="250"/>
      <c r="N317" s="251">
        <f>IF($H339&gt;$I339,$I339,-$H339)</f>
        <v>0</v>
      </c>
      <c r="O317" s="252">
        <f>IF($H340&gt;$I340,$I340,-$H340)</f>
        <v>0</v>
      </c>
      <c r="P317" s="253">
        <f>IF($H341&gt;$I341,$I341,-$H341)</f>
        <v>0</v>
      </c>
      <c r="Q317" s="144"/>
      <c r="R317" s="125"/>
      <c r="S317" s="103"/>
      <c r="T317" s="125"/>
      <c r="U317" s="254"/>
      <c r="V317" s="255"/>
      <c r="W317" s="103"/>
      <c r="X317" s="125"/>
      <c r="Y317" s="86"/>
      <c r="Z317" s="256" t="s">
        <v>10</v>
      </c>
      <c r="AA317" s="257" t="s">
        <v>10</v>
      </c>
      <c r="AB317" s="86"/>
      <c r="AC317" s="86"/>
      <c r="AD317" s="329">
        <v>3</v>
      </c>
      <c r="AE317" s="87" t="str">
        <f t="shared" si="14"/>
        <v xml:space="preserve">Bai, Junfeng </v>
      </c>
      <c r="AG317" s="87">
        <f t="shared" si="15"/>
        <v>1290</v>
      </c>
    </row>
    <row r="318" spans="1:33" s="87" customFormat="1" ht="16">
      <c r="A318" s="126"/>
      <c r="B318" s="332">
        <v>9999991</v>
      </c>
      <c r="C318" s="333"/>
      <c r="D318" s="16">
        <v>0</v>
      </c>
      <c r="E318" s="68">
        <f>IF(G319&lt;0,"L",IF(G319&gt;0,"W", ))</f>
        <v>0</v>
      </c>
      <c r="F318" s="238">
        <f>-O312</f>
        <v>0</v>
      </c>
      <c r="G318" s="261">
        <f>-P312</f>
        <v>0</v>
      </c>
      <c r="H318" s="68">
        <f>IF(J319&lt;0,"L",IF(J319&gt;0,"W", ))</f>
        <v>0</v>
      </c>
      <c r="I318" s="238">
        <f>-O314</f>
        <v>0</v>
      </c>
      <c r="J318" s="258">
        <f>-P314</f>
        <v>0</v>
      </c>
      <c r="K318" s="68">
        <f>IF(M319&lt;0,"L",IF(M319&gt;0,"W", ))</f>
        <v>0</v>
      </c>
      <c r="L318" s="238">
        <f>-O316</f>
        <v>0</v>
      </c>
      <c r="M318" s="258">
        <f>-P316</f>
        <v>0</v>
      </c>
      <c r="N318" s="236"/>
      <c r="O318" s="237"/>
      <c r="P318" s="262"/>
      <c r="Q318" s="132">
        <f>IF(E318="W",2, )</f>
        <v>0</v>
      </c>
      <c r="R318" s="150">
        <f>IF(E318="L",1, )</f>
        <v>0</v>
      </c>
      <c r="S318" s="132">
        <f>IF(H318="W",2, )</f>
        <v>0</v>
      </c>
      <c r="T318" s="243">
        <f>IF(J319&lt;0, 1, )</f>
        <v>0</v>
      </c>
      <c r="U318" s="132">
        <f>IF(K318="W",2, )</f>
        <v>0</v>
      </c>
      <c r="V318" s="243">
        <f>IF(M319&lt;0, 1, )</f>
        <v>0</v>
      </c>
      <c r="W318" s="241"/>
      <c r="X318" s="242"/>
      <c r="Y318" s="238">
        <f>SUM(Q318:X318)</f>
        <v>0</v>
      </c>
      <c r="Z318" s="244"/>
      <c r="AA318" s="245"/>
      <c r="AB318" s="77"/>
      <c r="AC318" s="77"/>
      <c r="AD318" s="329"/>
      <c r="AE318" s="87">
        <f t="shared" si="14"/>
        <v>9999991</v>
      </c>
      <c r="AG318" s="128">
        <f t="shared" si="15"/>
        <v>0</v>
      </c>
    </row>
    <row r="319" spans="1:33" s="87" customFormat="1" ht="16">
      <c r="A319" s="125" t="s">
        <v>5</v>
      </c>
      <c r="B319" s="51" t="s">
        <v>209</v>
      </c>
      <c r="C319" s="41"/>
      <c r="D319" s="334">
        <v>1000</v>
      </c>
      <c r="E319" s="266">
        <f>-N313</f>
        <v>0</v>
      </c>
      <c r="F319" s="267">
        <f>-O313</f>
        <v>0</v>
      </c>
      <c r="G319" s="268">
        <f>-P313</f>
        <v>0</v>
      </c>
      <c r="H319" s="330">
        <f>-N315</f>
        <v>0</v>
      </c>
      <c r="I319" s="267">
        <f>-O315</f>
        <v>0</v>
      </c>
      <c r="J319" s="109">
        <f>-P315</f>
        <v>0</v>
      </c>
      <c r="K319" s="330">
        <f>-N317</f>
        <v>0</v>
      </c>
      <c r="L319" s="267">
        <f>-O317</f>
        <v>0</v>
      </c>
      <c r="M319" s="109">
        <f>-P317</f>
        <v>0</v>
      </c>
      <c r="N319" s="249"/>
      <c r="O319" s="250"/>
      <c r="P319" s="269"/>
      <c r="Q319" s="103"/>
      <c r="R319" s="125"/>
      <c r="S319" s="103"/>
      <c r="T319" s="125"/>
      <c r="U319" s="103"/>
      <c r="V319" s="125"/>
      <c r="W319" s="254"/>
      <c r="X319" s="255"/>
      <c r="Y319" s="331"/>
      <c r="Z319" s="256" t="s">
        <v>10</v>
      </c>
      <c r="AA319" s="257" t="s">
        <v>10</v>
      </c>
      <c r="AB319" s="86"/>
      <c r="AC319" s="86"/>
      <c r="AD319" s="329">
        <v>4</v>
      </c>
      <c r="AE319" s="87" t="str">
        <f t="shared" si="14"/>
        <v>Tabesh, Behruz *</v>
      </c>
      <c r="AG319" s="87">
        <f t="shared" si="15"/>
        <v>1000</v>
      </c>
    </row>
    <row r="320" spans="1:33" s="87" customFormat="1" ht="16">
      <c r="X320" s="329"/>
      <c r="AD320" s="329"/>
    </row>
    <row r="321" spans="1:28" s="87" customFormat="1" ht="16">
      <c r="H321" s="128" t="s">
        <v>1</v>
      </c>
      <c r="I321" s="329">
        <f>D311</f>
        <v>8</v>
      </c>
      <c r="J321" s="329"/>
      <c r="K321" s="329"/>
      <c r="L321" s="329"/>
      <c r="Y321" s="103"/>
      <c r="Z321" s="103"/>
      <c r="AA321" s="103"/>
      <c r="AB321" s="329"/>
    </row>
    <row r="322" spans="1:28" s="87" customFormat="1" ht="19" customHeight="1">
      <c r="A322" s="68">
        <v>1</v>
      </c>
      <c r="B322" s="130"/>
      <c r="C322" s="131"/>
      <c r="D322" s="131"/>
      <c r="E322" s="131"/>
      <c r="F322" s="131"/>
      <c r="G322" s="131"/>
      <c r="H322" s="270" t="s">
        <v>11</v>
      </c>
      <c r="I322" s="271"/>
      <c r="J322" s="68"/>
      <c r="K322" s="238"/>
      <c r="L322" s="238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258"/>
      <c r="AB322" s="71"/>
    </row>
    <row r="323" spans="1:28" s="87" customFormat="1" ht="19" customHeight="1">
      <c r="A323" s="72"/>
      <c r="B323" s="78"/>
      <c r="C323" s="79"/>
      <c r="D323" s="79"/>
      <c r="E323" s="79"/>
      <c r="F323" s="79"/>
      <c r="G323" s="79"/>
      <c r="H323" s="272" t="s">
        <v>11</v>
      </c>
      <c r="I323" s="273"/>
      <c r="J323" s="72"/>
      <c r="K323" s="328"/>
      <c r="L323" s="328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243"/>
      <c r="AB323" s="77"/>
    </row>
    <row r="324" spans="1:28" s="87" customFormat="1" ht="19" customHeight="1">
      <c r="A324" s="72" t="s">
        <v>2</v>
      </c>
      <c r="B324" s="78" t="str">
        <f>B313</f>
        <v xml:space="preserve">Zhu, Sabrina </v>
      </c>
      <c r="C324" s="79"/>
      <c r="D324" s="79"/>
      <c r="E324" s="429">
        <f>$D313</f>
        <v>1781</v>
      </c>
      <c r="F324" s="435"/>
      <c r="G324" s="79"/>
      <c r="H324" s="272" t="s">
        <v>11</v>
      </c>
      <c r="I324" s="273"/>
      <c r="J324" s="80" t="str">
        <f>$B317</f>
        <v xml:space="preserve">Bai, Junfeng </v>
      </c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429">
        <f>$D317</f>
        <v>1290</v>
      </c>
      <c r="Z324" s="435"/>
      <c r="AA324" s="243"/>
      <c r="AB324" s="77" t="s">
        <v>4</v>
      </c>
    </row>
    <row r="325" spans="1:28" s="87" customFormat="1" ht="19" customHeight="1">
      <c r="A325" s="72"/>
      <c r="B325" s="78"/>
      <c r="C325" s="79"/>
      <c r="D325" s="79"/>
      <c r="E325" s="79"/>
      <c r="F325" s="79"/>
      <c r="G325" s="79"/>
      <c r="H325" s="272" t="s">
        <v>11</v>
      </c>
      <c r="I325" s="273"/>
      <c r="J325" s="80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243"/>
      <c r="AB325" s="77"/>
    </row>
    <row r="326" spans="1:28" s="87" customFormat="1" ht="19" customHeight="1">
      <c r="A326" s="330"/>
      <c r="B326" s="142"/>
      <c r="C326" s="143"/>
      <c r="D326" s="143"/>
      <c r="E326" s="143"/>
      <c r="F326" s="143"/>
      <c r="G326" s="143"/>
      <c r="H326" s="274" t="s">
        <v>11</v>
      </c>
      <c r="I326" s="275"/>
      <c r="J326" s="144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9"/>
      <c r="AB326" s="86"/>
    </row>
    <row r="327" spans="1:28" s="87" customFormat="1" ht="19" customHeight="1">
      <c r="A327" s="68">
        <v>2</v>
      </c>
      <c r="B327" s="130"/>
      <c r="C327" s="131"/>
      <c r="D327" s="131"/>
      <c r="E327" s="131"/>
      <c r="F327" s="131"/>
      <c r="G327" s="131"/>
      <c r="H327" s="270" t="s">
        <v>11</v>
      </c>
      <c r="I327" s="271"/>
      <c r="J327" s="72"/>
      <c r="K327" s="328"/>
      <c r="L327" s="328"/>
      <c r="M327" s="81"/>
      <c r="N327" s="81"/>
      <c r="O327" s="81"/>
      <c r="P327" s="81"/>
      <c r="Q327" s="81"/>
      <c r="R327" s="81"/>
      <c r="S327" s="81"/>
      <c r="T327" s="81"/>
      <c r="AA327" s="329"/>
      <c r="AB327" s="71"/>
    </row>
    <row r="328" spans="1:28" s="87" customFormat="1" ht="19" customHeight="1">
      <c r="A328" s="72"/>
      <c r="B328" s="78"/>
      <c r="C328" s="79"/>
      <c r="D328" s="79"/>
      <c r="E328" s="79"/>
      <c r="F328" s="79"/>
      <c r="G328" s="79"/>
      <c r="H328" s="272" t="s">
        <v>11</v>
      </c>
      <c r="I328" s="273"/>
      <c r="J328" s="72"/>
      <c r="K328" s="328"/>
      <c r="L328" s="328"/>
      <c r="M328" s="81"/>
      <c r="N328" s="81"/>
      <c r="O328" s="81"/>
      <c r="P328" s="81"/>
      <c r="Q328" s="81"/>
      <c r="R328" s="81"/>
      <c r="S328" s="81"/>
      <c r="T328" s="81"/>
      <c r="AA328" s="329"/>
      <c r="AB328" s="77"/>
    </row>
    <row r="329" spans="1:28" s="87" customFormat="1" ht="19" customHeight="1">
      <c r="A329" s="72" t="s">
        <v>3</v>
      </c>
      <c r="B329" s="78" t="str">
        <f>$B315</f>
        <v xml:space="preserve">Prieto, Alberto </v>
      </c>
      <c r="C329" s="79"/>
      <c r="D329" s="79"/>
      <c r="E329" s="429">
        <f>$D315</f>
        <v>1622</v>
      </c>
      <c r="F329" s="435"/>
      <c r="G329" s="79"/>
      <c r="H329" s="272" t="s">
        <v>11</v>
      </c>
      <c r="I329" s="273"/>
      <c r="J329" s="80" t="str">
        <f>$B319</f>
        <v>Tabesh, Behruz *</v>
      </c>
      <c r="K329" s="81"/>
      <c r="L329" s="81"/>
      <c r="Y329" s="436">
        <f>$D319</f>
        <v>1000</v>
      </c>
      <c r="Z329" s="437"/>
      <c r="AA329" s="329"/>
      <c r="AB329" s="77" t="s">
        <v>5</v>
      </c>
    </row>
    <row r="330" spans="1:28" s="87" customFormat="1" ht="19" customHeight="1">
      <c r="A330" s="72"/>
      <c r="B330" s="78"/>
      <c r="C330" s="79"/>
      <c r="D330" s="79"/>
      <c r="E330" s="79"/>
      <c r="F330" s="79"/>
      <c r="G330" s="79"/>
      <c r="H330" s="272" t="s">
        <v>11</v>
      </c>
      <c r="I330" s="273"/>
      <c r="J330" s="80"/>
      <c r="K330" s="81"/>
      <c r="L330" s="81"/>
      <c r="AA330" s="329"/>
      <c r="AB330" s="77"/>
    </row>
    <row r="331" spans="1:28" s="87" customFormat="1" ht="19" customHeight="1">
      <c r="A331" s="330"/>
      <c r="B331" s="142"/>
      <c r="C331" s="143"/>
      <c r="D331" s="143"/>
      <c r="E331" s="143"/>
      <c r="F331" s="143"/>
      <c r="G331" s="143"/>
      <c r="H331" s="274" t="s">
        <v>11</v>
      </c>
      <c r="I331" s="275"/>
      <c r="J331" s="144"/>
      <c r="K331" s="81"/>
      <c r="L331" s="81"/>
      <c r="Y331" s="103"/>
      <c r="Z331" s="103"/>
      <c r="AA331" s="331"/>
      <c r="AB331" s="86"/>
    </row>
    <row r="332" spans="1:28" s="87" customFormat="1" ht="19" customHeight="1">
      <c r="A332" s="68">
        <v>3</v>
      </c>
      <c r="B332" s="130"/>
      <c r="C332" s="131"/>
      <c r="D332" s="131"/>
      <c r="E332" s="131"/>
      <c r="F332" s="131"/>
      <c r="G332" s="131"/>
      <c r="H332" s="270" t="s">
        <v>11</v>
      </c>
      <c r="I332" s="271"/>
      <c r="J332" s="68"/>
      <c r="K332" s="238"/>
      <c r="L332" s="238"/>
      <c r="M332" s="132"/>
      <c r="N332" s="132"/>
      <c r="O332" s="132"/>
      <c r="P332" s="132"/>
      <c r="Q332" s="132"/>
      <c r="R332" s="132"/>
      <c r="S332" s="132"/>
      <c r="T332" s="132"/>
      <c r="AA332" s="329"/>
      <c r="AB332" s="71"/>
    </row>
    <row r="333" spans="1:28" s="87" customFormat="1" ht="19" customHeight="1">
      <c r="A333" s="72"/>
      <c r="B333" s="78"/>
      <c r="C333" s="79"/>
      <c r="D333" s="79"/>
      <c r="E333" s="79"/>
      <c r="F333" s="79"/>
      <c r="G333" s="79"/>
      <c r="H333" s="272" t="s">
        <v>11</v>
      </c>
      <c r="I333" s="273"/>
      <c r="J333" s="72"/>
      <c r="K333" s="328"/>
      <c r="L333" s="328"/>
      <c r="M333" s="81"/>
      <c r="N333" s="81"/>
      <c r="O333" s="81"/>
      <c r="P333" s="81"/>
      <c r="Q333" s="81"/>
      <c r="R333" s="81"/>
      <c r="S333" s="81"/>
      <c r="T333" s="81"/>
      <c r="AA333" s="329"/>
      <c r="AB333" s="77"/>
    </row>
    <row r="334" spans="1:28" s="87" customFormat="1" ht="19" customHeight="1">
      <c r="A334" s="72" t="s">
        <v>2</v>
      </c>
      <c r="B334" s="78" t="str">
        <f>B313</f>
        <v xml:space="preserve">Zhu, Sabrina </v>
      </c>
      <c r="C334" s="79"/>
      <c r="D334" s="79"/>
      <c r="E334" s="429">
        <f>$D313</f>
        <v>1781</v>
      </c>
      <c r="F334" s="435"/>
      <c r="G334" s="79"/>
      <c r="H334" s="272" t="s">
        <v>11</v>
      </c>
      <c r="I334" s="273"/>
      <c r="J334" s="78" t="str">
        <f>$B315</f>
        <v xml:space="preserve">Prieto, Alberto </v>
      </c>
      <c r="K334" s="81"/>
      <c r="L334" s="81"/>
      <c r="Y334" s="429">
        <f>$D315</f>
        <v>1622</v>
      </c>
      <c r="Z334" s="435"/>
      <c r="AA334" s="329"/>
      <c r="AB334" s="77" t="s">
        <v>3</v>
      </c>
    </row>
    <row r="335" spans="1:28" s="87" customFormat="1" ht="19" customHeight="1">
      <c r="A335" s="72"/>
      <c r="B335" s="78"/>
      <c r="C335" s="79"/>
      <c r="D335" s="79"/>
      <c r="E335" s="79"/>
      <c r="F335" s="79"/>
      <c r="G335" s="79"/>
      <c r="H335" s="272" t="s">
        <v>11</v>
      </c>
      <c r="I335" s="273"/>
      <c r="J335" s="80"/>
      <c r="K335" s="81"/>
      <c r="L335" s="81"/>
      <c r="AA335" s="329"/>
      <c r="AB335" s="77"/>
    </row>
    <row r="336" spans="1:28" s="87" customFormat="1" ht="19" customHeight="1">
      <c r="A336" s="330"/>
      <c r="B336" s="142"/>
      <c r="C336" s="143"/>
      <c r="D336" s="143"/>
      <c r="E336" s="143"/>
      <c r="F336" s="143"/>
      <c r="G336" s="143"/>
      <c r="H336" s="274" t="s">
        <v>11</v>
      </c>
      <c r="I336" s="275"/>
      <c r="J336" s="144"/>
      <c r="K336" s="81"/>
      <c r="L336" s="81"/>
      <c r="Y336" s="103"/>
      <c r="Z336" s="103"/>
      <c r="AA336" s="331"/>
      <c r="AB336" s="86"/>
    </row>
    <row r="337" spans="1:28" s="87" customFormat="1" ht="19" customHeight="1">
      <c r="A337" s="68">
        <v>4</v>
      </c>
      <c r="B337" s="130"/>
      <c r="C337" s="131"/>
      <c r="D337" s="131"/>
      <c r="E337" s="131"/>
      <c r="F337" s="131"/>
      <c r="G337" s="131"/>
      <c r="H337" s="270" t="s">
        <v>11</v>
      </c>
      <c r="I337" s="271"/>
      <c r="J337" s="68"/>
      <c r="K337" s="238"/>
      <c r="L337" s="238"/>
      <c r="M337" s="132"/>
      <c r="N337" s="132"/>
      <c r="O337" s="132"/>
      <c r="P337" s="132"/>
      <c r="Q337" s="132"/>
      <c r="R337" s="132"/>
      <c r="S337" s="132"/>
      <c r="T337" s="132"/>
      <c r="AA337" s="329"/>
      <c r="AB337" s="71"/>
    </row>
    <row r="338" spans="1:28" s="87" customFormat="1" ht="19" customHeight="1">
      <c r="A338" s="72"/>
      <c r="B338" s="78"/>
      <c r="C338" s="79"/>
      <c r="D338" s="79"/>
      <c r="E338" s="79"/>
      <c r="F338" s="79"/>
      <c r="G338" s="79"/>
      <c r="H338" s="272" t="s">
        <v>11</v>
      </c>
      <c r="I338" s="273"/>
      <c r="J338" s="72"/>
      <c r="K338" s="328"/>
      <c r="L338" s="328"/>
      <c r="M338" s="81"/>
      <c r="N338" s="81"/>
      <c r="O338" s="81"/>
      <c r="P338" s="81"/>
      <c r="Q338" s="81"/>
      <c r="R338" s="81"/>
      <c r="S338" s="81"/>
      <c r="T338" s="81"/>
      <c r="AA338" s="329"/>
      <c r="AB338" s="77"/>
    </row>
    <row r="339" spans="1:28" s="87" customFormat="1" ht="19" customHeight="1">
      <c r="A339" s="72" t="s">
        <v>4</v>
      </c>
      <c r="B339" s="78" t="str">
        <f>B317</f>
        <v xml:space="preserve">Bai, Junfeng </v>
      </c>
      <c r="C339" s="79"/>
      <c r="D339" s="79"/>
      <c r="E339" s="429">
        <f>$D317</f>
        <v>1290</v>
      </c>
      <c r="F339" s="435"/>
      <c r="G339" s="79"/>
      <c r="H339" s="272" t="s">
        <v>11</v>
      </c>
      <c r="I339" s="273"/>
      <c r="J339" s="80" t="str">
        <f>$B319</f>
        <v>Tabesh, Behruz *</v>
      </c>
      <c r="K339" s="81"/>
      <c r="L339" s="81"/>
      <c r="Y339" s="436">
        <f>$D319</f>
        <v>1000</v>
      </c>
      <c r="Z339" s="437"/>
      <c r="AA339" s="329"/>
      <c r="AB339" s="77" t="s">
        <v>5</v>
      </c>
    </row>
    <row r="340" spans="1:28" s="87" customFormat="1" ht="19" customHeight="1">
      <c r="A340" s="72"/>
      <c r="B340" s="78"/>
      <c r="C340" s="79"/>
      <c r="D340" s="79"/>
      <c r="E340" s="79"/>
      <c r="F340" s="79"/>
      <c r="G340" s="79"/>
      <c r="H340" s="272" t="s">
        <v>11</v>
      </c>
      <c r="I340" s="273"/>
      <c r="J340" s="80"/>
      <c r="K340" s="81"/>
      <c r="L340" s="81"/>
      <c r="AA340" s="329"/>
      <c r="AB340" s="77"/>
    </row>
    <row r="341" spans="1:28" s="87" customFormat="1" ht="19" customHeight="1">
      <c r="A341" s="330"/>
      <c r="B341" s="142"/>
      <c r="C341" s="143"/>
      <c r="D341" s="143"/>
      <c r="E341" s="143"/>
      <c r="F341" s="143"/>
      <c r="G341" s="143"/>
      <c r="H341" s="274" t="s">
        <v>11</v>
      </c>
      <c r="I341" s="275"/>
      <c r="J341" s="144"/>
      <c r="K341" s="81"/>
      <c r="L341" s="81"/>
      <c r="Y341" s="103"/>
      <c r="Z341" s="103"/>
      <c r="AA341" s="331"/>
      <c r="AB341" s="86"/>
    </row>
    <row r="342" spans="1:28" s="87" customFormat="1" ht="17" customHeight="1">
      <c r="A342" s="68">
        <v>5</v>
      </c>
      <c r="B342" s="130"/>
      <c r="C342" s="131"/>
      <c r="D342" s="131"/>
      <c r="E342" s="131"/>
      <c r="F342" s="131"/>
      <c r="G342" s="131"/>
      <c r="H342" s="270" t="s">
        <v>11</v>
      </c>
      <c r="I342" s="271"/>
      <c r="J342" s="68"/>
      <c r="K342" s="238"/>
      <c r="L342" s="238"/>
      <c r="M342" s="132"/>
      <c r="N342" s="132"/>
      <c r="O342" s="132"/>
      <c r="P342" s="132"/>
      <c r="Q342" s="132"/>
      <c r="R342" s="132"/>
      <c r="S342" s="132"/>
      <c r="T342" s="132"/>
      <c r="AA342" s="329"/>
      <c r="AB342" s="71"/>
    </row>
    <row r="343" spans="1:28" s="87" customFormat="1" ht="17" customHeight="1">
      <c r="A343" s="72"/>
      <c r="B343" s="78"/>
      <c r="C343" s="79"/>
      <c r="D343" s="79"/>
      <c r="E343" s="79"/>
      <c r="F343" s="79"/>
      <c r="G343" s="79"/>
      <c r="H343" s="272" t="s">
        <v>11</v>
      </c>
      <c r="I343" s="273"/>
      <c r="J343" s="72"/>
      <c r="K343" s="328"/>
      <c r="L343" s="328"/>
      <c r="M343" s="81"/>
      <c r="N343" s="81"/>
      <c r="O343" s="81"/>
      <c r="P343" s="81"/>
      <c r="Q343" s="81"/>
      <c r="R343" s="81"/>
      <c r="S343" s="81"/>
      <c r="T343" s="81"/>
      <c r="AA343" s="329"/>
      <c r="AB343" s="77"/>
    </row>
    <row r="344" spans="1:28" s="87" customFormat="1" ht="17" customHeight="1">
      <c r="A344" s="72" t="s">
        <v>2</v>
      </c>
      <c r="B344" s="78" t="str">
        <f>B313</f>
        <v xml:space="preserve">Zhu, Sabrina </v>
      </c>
      <c r="C344" s="79"/>
      <c r="D344" s="79"/>
      <c r="E344" s="429">
        <f>$D313</f>
        <v>1781</v>
      </c>
      <c r="F344" s="435"/>
      <c r="G344" s="79"/>
      <c r="H344" s="272" t="s">
        <v>11</v>
      </c>
      <c r="I344" s="273"/>
      <c r="J344" s="80" t="str">
        <f>$B319</f>
        <v>Tabesh, Behruz *</v>
      </c>
      <c r="K344" s="81"/>
      <c r="L344" s="81"/>
      <c r="Y344" s="436">
        <f>$D319</f>
        <v>1000</v>
      </c>
      <c r="Z344" s="437"/>
      <c r="AA344" s="329"/>
      <c r="AB344" s="77" t="s">
        <v>5</v>
      </c>
    </row>
    <row r="345" spans="1:28" s="87" customFormat="1" ht="17" customHeight="1">
      <c r="A345" s="72"/>
      <c r="B345" s="78"/>
      <c r="C345" s="79"/>
      <c r="D345" s="79"/>
      <c r="E345" s="79"/>
      <c r="F345" s="79"/>
      <c r="G345" s="79"/>
      <c r="H345" s="272" t="s">
        <v>11</v>
      </c>
      <c r="I345" s="273"/>
      <c r="J345" s="80"/>
      <c r="K345" s="81"/>
      <c r="L345" s="81"/>
      <c r="AA345" s="329"/>
      <c r="AB345" s="77"/>
    </row>
    <row r="346" spans="1:28" s="87" customFormat="1" ht="17" customHeight="1">
      <c r="A346" s="330"/>
      <c r="B346" s="142"/>
      <c r="C346" s="143"/>
      <c r="D346" s="143"/>
      <c r="E346" s="143"/>
      <c r="F346" s="143"/>
      <c r="G346" s="143"/>
      <c r="H346" s="274" t="s">
        <v>11</v>
      </c>
      <c r="I346" s="275"/>
      <c r="J346" s="144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331"/>
      <c r="AB346" s="86"/>
    </row>
    <row r="347" spans="1:28" s="87" customFormat="1" ht="17" customHeight="1">
      <c r="A347" s="68">
        <v>6</v>
      </c>
      <c r="B347" s="130"/>
      <c r="C347" s="131"/>
      <c r="D347" s="131"/>
      <c r="E347" s="131"/>
      <c r="F347" s="131"/>
      <c r="G347" s="131"/>
      <c r="H347" s="270" t="s">
        <v>11</v>
      </c>
      <c r="I347" s="271"/>
      <c r="J347" s="72"/>
      <c r="K347" s="328"/>
      <c r="L347" s="328"/>
      <c r="M347" s="81"/>
      <c r="N347" s="81"/>
      <c r="O347" s="81"/>
      <c r="P347" s="81"/>
      <c r="Q347" s="81"/>
      <c r="R347" s="81"/>
      <c r="S347" s="81"/>
      <c r="T347" s="81"/>
      <c r="AA347" s="329"/>
      <c r="AB347" s="77"/>
    </row>
    <row r="348" spans="1:28" s="87" customFormat="1" ht="17" customHeight="1">
      <c r="A348" s="72"/>
      <c r="B348" s="78"/>
      <c r="C348" s="79"/>
      <c r="D348" s="79"/>
      <c r="E348" s="79"/>
      <c r="F348" s="79"/>
      <c r="G348" s="79"/>
      <c r="H348" s="272" t="s">
        <v>11</v>
      </c>
      <c r="I348" s="273"/>
      <c r="J348" s="72"/>
      <c r="K348" s="328"/>
      <c r="L348" s="328"/>
      <c r="M348" s="81"/>
      <c r="N348" s="81"/>
      <c r="O348" s="81"/>
      <c r="P348" s="81"/>
      <c r="Q348" s="81"/>
      <c r="R348" s="81"/>
      <c r="S348" s="81"/>
      <c r="T348" s="81"/>
      <c r="AA348" s="329"/>
      <c r="AB348" s="77"/>
    </row>
    <row r="349" spans="1:28" s="87" customFormat="1" ht="17" customHeight="1">
      <c r="A349" s="72" t="s">
        <v>3</v>
      </c>
      <c r="B349" s="78" t="str">
        <f>$B315</f>
        <v xml:space="preserve">Prieto, Alberto </v>
      </c>
      <c r="C349" s="79"/>
      <c r="D349" s="79"/>
      <c r="E349" s="429">
        <f>$D315</f>
        <v>1622</v>
      </c>
      <c r="F349" s="435"/>
      <c r="G349" s="79"/>
      <c r="H349" s="272" t="s">
        <v>11</v>
      </c>
      <c r="I349" s="273"/>
      <c r="J349" s="80" t="str">
        <f>$B317</f>
        <v xml:space="preserve">Bai, Junfeng </v>
      </c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429">
        <f>$D317</f>
        <v>1290</v>
      </c>
      <c r="Z349" s="435"/>
      <c r="AA349" s="243"/>
      <c r="AB349" s="77" t="s">
        <v>4</v>
      </c>
    </row>
    <row r="350" spans="1:28" s="87" customFormat="1" ht="17" customHeight="1">
      <c r="A350" s="72"/>
      <c r="B350" s="78"/>
      <c r="C350" s="79"/>
      <c r="D350" s="79"/>
      <c r="E350" s="79"/>
      <c r="F350" s="79"/>
      <c r="G350" s="79"/>
      <c r="H350" s="272" t="s">
        <v>11</v>
      </c>
      <c r="I350" s="273"/>
      <c r="J350" s="80"/>
      <c r="K350" s="81"/>
      <c r="L350" s="81"/>
      <c r="AA350" s="329"/>
      <c r="AB350" s="77"/>
    </row>
    <row r="351" spans="1:28" s="87" customFormat="1" ht="17" customHeight="1">
      <c r="A351" s="330"/>
      <c r="B351" s="142"/>
      <c r="C351" s="143"/>
      <c r="D351" s="143"/>
      <c r="E351" s="143"/>
      <c r="F351" s="143"/>
      <c r="G351" s="143"/>
      <c r="H351" s="274" t="s">
        <v>11</v>
      </c>
      <c r="I351" s="275"/>
      <c r="J351" s="144"/>
      <c r="K351" s="103"/>
      <c r="L351" s="103"/>
      <c r="M351" s="103"/>
      <c r="N351" s="103"/>
      <c r="O351" s="103"/>
      <c r="P351" s="103"/>
      <c r="Q351" s="103"/>
      <c r="Y351" s="103"/>
      <c r="Z351" s="103"/>
      <c r="AA351" s="331"/>
      <c r="AB351" s="86"/>
    </row>
  </sheetData>
  <mergeCells count="104">
    <mergeCell ref="E339:F339"/>
    <mergeCell ref="Y339:Z339"/>
    <mergeCell ref="E344:F344"/>
    <mergeCell ref="Y344:Z344"/>
    <mergeCell ref="E349:F349"/>
    <mergeCell ref="Y349:Z349"/>
    <mergeCell ref="Y309:AB309"/>
    <mergeCell ref="E324:F324"/>
    <mergeCell ref="Y324:Z324"/>
    <mergeCell ref="E329:F329"/>
    <mergeCell ref="Y329:Z329"/>
    <mergeCell ref="E334:F334"/>
    <mergeCell ref="Y334:Z334"/>
    <mergeCell ref="E295:F295"/>
    <mergeCell ref="Y295:Z295"/>
    <mergeCell ref="E300:F300"/>
    <mergeCell ref="Y300:Z300"/>
    <mergeCell ref="E305:F305"/>
    <mergeCell ref="Y305:Z305"/>
    <mergeCell ref="Y265:AB265"/>
    <mergeCell ref="E280:F280"/>
    <mergeCell ref="Y280:Z280"/>
    <mergeCell ref="E285:F285"/>
    <mergeCell ref="Y285:Z285"/>
    <mergeCell ref="E290:F290"/>
    <mergeCell ref="Y290:Z290"/>
    <mergeCell ref="E251:F251"/>
    <mergeCell ref="Y251:Z251"/>
    <mergeCell ref="E256:F256"/>
    <mergeCell ref="Y256:Z256"/>
    <mergeCell ref="E261:F261"/>
    <mergeCell ref="Y261:Z261"/>
    <mergeCell ref="Y221:AB221"/>
    <mergeCell ref="E236:F236"/>
    <mergeCell ref="Y236:Z236"/>
    <mergeCell ref="E241:F241"/>
    <mergeCell ref="Y241:Z241"/>
    <mergeCell ref="E246:F246"/>
    <mergeCell ref="Y246:Z246"/>
    <mergeCell ref="E207:F207"/>
    <mergeCell ref="Y207:Z207"/>
    <mergeCell ref="E212:F212"/>
    <mergeCell ref="Y212:Z212"/>
    <mergeCell ref="E217:F217"/>
    <mergeCell ref="Y217:Z217"/>
    <mergeCell ref="Y177:AB177"/>
    <mergeCell ref="E192:F192"/>
    <mergeCell ref="Y192:Z192"/>
    <mergeCell ref="E197:F197"/>
    <mergeCell ref="Y197:Z197"/>
    <mergeCell ref="E202:F202"/>
    <mergeCell ref="Y202:Z202"/>
    <mergeCell ref="E163:F163"/>
    <mergeCell ref="Y163:Z163"/>
    <mergeCell ref="E168:F168"/>
    <mergeCell ref="Y168:Z168"/>
    <mergeCell ref="E173:F173"/>
    <mergeCell ref="Y173:Z173"/>
    <mergeCell ref="Y133:AB133"/>
    <mergeCell ref="E148:F148"/>
    <mergeCell ref="Y148:Z148"/>
    <mergeCell ref="E153:F153"/>
    <mergeCell ref="Y153:Z153"/>
    <mergeCell ref="E158:F158"/>
    <mergeCell ref="Y158:Z158"/>
    <mergeCell ref="E119:F119"/>
    <mergeCell ref="Y119:Z119"/>
    <mergeCell ref="E124:F124"/>
    <mergeCell ref="Y124:Z124"/>
    <mergeCell ref="E129:F129"/>
    <mergeCell ref="Y129:Z129"/>
    <mergeCell ref="Y89:AB89"/>
    <mergeCell ref="E104:F104"/>
    <mergeCell ref="Y104:Z104"/>
    <mergeCell ref="E109:F109"/>
    <mergeCell ref="Y109:Z109"/>
    <mergeCell ref="E114:F114"/>
    <mergeCell ref="Y114:Z114"/>
    <mergeCell ref="E75:F75"/>
    <mergeCell ref="Y75:Z75"/>
    <mergeCell ref="E80:F80"/>
    <mergeCell ref="Y80:Z80"/>
    <mergeCell ref="E85:F85"/>
    <mergeCell ref="Y85:Z85"/>
    <mergeCell ref="Y45:AB45"/>
    <mergeCell ref="E60:F60"/>
    <mergeCell ref="Y60:Z60"/>
    <mergeCell ref="E65:F65"/>
    <mergeCell ref="Y65:Z65"/>
    <mergeCell ref="E70:F70"/>
    <mergeCell ref="Y70:Z70"/>
    <mergeCell ref="E31:F31"/>
    <mergeCell ref="Y31:Z31"/>
    <mergeCell ref="E36:F36"/>
    <mergeCell ref="Y36:Z36"/>
    <mergeCell ref="E41:F41"/>
    <mergeCell ref="Y41:Z41"/>
    <mergeCell ref="Y1:AB1"/>
    <mergeCell ref="E16:F16"/>
    <mergeCell ref="Y16:Z16"/>
    <mergeCell ref="E21:F21"/>
    <mergeCell ref="Y21:Z21"/>
    <mergeCell ref="E26:F26"/>
    <mergeCell ref="Y26:Z26"/>
  </mergeCells>
  <printOptions horizontalCentered="1"/>
  <pageMargins left="0.5" right="0.5" top="1" bottom="0.75" header="0.5" footer="0.5"/>
  <pageSetup scale="85" orientation="portrait" horizontalDpi="4294967292" verticalDpi="4294967292"/>
  <headerFooter>
    <oddHeader>&amp;C&amp;"Times New Roman,Bold"&amp;14 &amp;K0000002015 Georgia Games_x000D__x000D__x000D__x000D__x000D__x000D__x000D__x000D__x000D__x000D__x000D__x000D__x000D_&amp;R&amp;"Times New Roman,Regular"&amp;14&amp;K000000_x000D__x000D__x000D__x000D__x000D_</oddHeader>
  </headerFooter>
  <rowBreaks count="2" manualBreakCount="2">
    <brk id="88" max="16383" man="1"/>
    <brk id="264" max="16383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showGridLines="0" showZeros="0" zoomScale="125" zoomScaleNormal="125" zoomScalePageLayoutView="125" workbookViewId="0">
      <selection activeCell="B4" sqref="B4:AB11"/>
    </sheetView>
  </sheetViews>
  <sheetFormatPr baseColWidth="10" defaultColWidth="11.42578125" defaultRowHeight="15" x14ac:dyDescent="0"/>
  <cols>
    <col min="1" max="1" width="3" style="1" customWidth="1"/>
    <col min="2" max="2" width="14.85546875" style="1" customWidth="1"/>
    <col min="3" max="3" width="4.7109375" style="4" customWidth="1"/>
    <col min="4" max="4" width="5.5703125" style="4" customWidth="1"/>
    <col min="5" max="15" width="3.140625" style="4" customWidth="1"/>
    <col min="16" max="16" width="2.7109375" style="4" customWidth="1"/>
    <col min="17" max="23" width="2.7109375" style="4" hidden="1" customWidth="1"/>
    <col min="24" max="24" width="3.7109375" style="6" hidden="1" customWidth="1"/>
    <col min="25" max="27" width="3.5703125" style="4" customWidth="1"/>
    <col min="28" max="28" width="5.5703125" style="4" bestFit="1" customWidth="1"/>
    <col min="29" max="29" width="4.5703125" style="4" customWidth="1"/>
    <col min="30" max="30" width="4.140625" style="4" customWidth="1"/>
    <col min="31" max="31" width="13.28515625" style="4" customWidth="1"/>
    <col min="32" max="32" width="5.85546875" style="4" customWidth="1"/>
    <col min="33" max="33" width="6.5703125" style="11" customWidth="1"/>
    <col min="34" max="34" width="3.140625" style="4" customWidth="1"/>
    <col min="35" max="35" width="5.5703125" style="4" customWidth="1"/>
    <col min="36" max="16384" width="11.42578125" style="4"/>
  </cols>
  <sheetData>
    <row r="1" spans="1:35" ht="16" customHeight="1">
      <c r="B1" s="2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38">
        <f>[19]Results!$AJ$1</f>
        <v>40852</v>
      </c>
      <c r="Z1" s="438"/>
      <c r="AA1" s="438"/>
      <c r="AB1" s="438"/>
    </row>
    <row r="2" spans="1:35" ht="16" customHeight="1">
      <c r="B2" s="5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/>
    </row>
    <row r="3" spans="1:35">
      <c r="B3" s="5" t="s">
        <v>1</v>
      </c>
      <c r="C3" s="5"/>
      <c r="D3" s="7"/>
      <c r="E3" s="8" t="s">
        <v>2</v>
      </c>
      <c r="F3" s="8"/>
      <c r="G3" s="8"/>
      <c r="H3" s="8" t="s">
        <v>3</v>
      </c>
      <c r="I3" s="8"/>
      <c r="J3" s="8"/>
      <c r="K3" s="8" t="s">
        <v>4</v>
      </c>
      <c r="L3" s="8"/>
      <c r="M3" s="8"/>
      <c r="N3" s="8" t="s">
        <v>5</v>
      </c>
      <c r="O3" s="8"/>
      <c r="P3" s="8"/>
      <c r="Q3" s="9" t="s">
        <v>2</v>
      </c>
      <c r="R3" s="10"/>
      <c r="S3" s="9" t="s">
        <v>3</v>
      </c>
      <c r="T3" s="10"/>
      <c r="U3" s="9" t="s">
        <v>4</v>
      </c>
      <c r="V3" s="10"/>
      <c r="W3" s="9" t="s">
        <v>5</v>
      </c>
      <c r="X3" s="10"/>
      <c r="Y3" s="6" t="s">
        <v>6</v>
      </c>
      <c r="Z3" s="11" t="s">
        <v>7</v>
      </c>
      <c r="AA3" s="12" t="s">
        <v>8</v>
      </c>
      <c r="AB3" s="13" t="s">
        <v>9</v>
      </c>
    </row>
    <row r="4" spans="1:35">
      <c r="B4" s="14">
        <v>84928</v>
      </c>
      <c r="C4" s="15"/>
      <c r="D4" s="16" t="s">
        <v>48</v>
      </c>
      <c r="E4" s="17"/>
      <c r="F4" s="18"/>
      <c r="G4" s="18"/>
      <c r="H4" s="19" t="str">
        <f>IF(J5&lt;0,"L",IF(J5&gt;0,"W", ))</f>
        <v>W</v>
      </c>
      <c r="I4" s="20">
        <f>IF($H24&gt;$I24,$I24,-$H24)</f>
        <v>0</v>
      </c>
      <c r="J4" s="21">
        <f>IF($H25&gt;$I25,$I25,-$H25)</f>
        <v>0</v>
      </c>
      <c r="K4" s="19" t="str">
        <f>IF(M5&lt;0,"L",IF(M5&gt;0,"W", ))</f>
        <v>W</v>
      </c>
      <c r="L4" s="20">
        <f>IF($H14&gt;$I14,$I14,-$H14)</f>
        <v>0</v>
      </c>
      <c r="M4" s="21">
        <f>IF(H15&gt;$I15,$I15,-$H15)</f>
        <v>0</v>
      </c>
      <c r="N4" s="19"/>
      <c r="O4" s="20"/>
      <c r="P4" s="22"/>
      <c r="Q4" s="23"/>
      <c r="R4" s="24"/>
      <c r="S4" s="25">
        <f>IF(H4="W",2, )</f>
        <v>2</v>
      </c>
      <c r="T4" s="26">
        <f>IF(J5&lt;0, 1, )</f>
        <v>0</v>
      </c>
      <c r="U4" s="25">
        <f>IF(K4="W",2, )</f>
        <v>2</v>
      </c>
      <c r="V4" s="26">
        <f>IF(M5&lt;0, 1, )</f>
        <v>0</v>
      </c>
      <c r="W4" s="25">
        <f>IF(N4="W",2, )</f>
        <v>0</v>
      </c>
      <c r="X4" s="26">
        <f>IF(P5&lt;0, 1, )</f>
        <v>0</v>
      </c>
      <c r="Y4" s="27">
        <f>SUM(Q4:X4)</f>
        <v>4</v>
      </c>
      <c r="Z4" s="28"/>
      <c r="AA4" s="29"/>
      <c r="AB4" s="27">
        <v>1</v>
      </c>
      <c r="AE4" s="4">
        <f t="shared" ref="AE4:AE11" si="0">B4</f>
        <v>84928</v>
      </c>
      <c r="AG4" s="11" t="str">
        <f t="shared" ref="AG4:AG11" si="1">D4</f>
        <v>AITTA</v>
      </c>
    </row>
    <row r="5" spans="1:35">
      <c r="A5" s="30" t="s">
        <v>2</v>
      </c>
      <c r="B5" s="31" t="s">
        <v>72</v>
      </c>
      <c r="C5" s="32"/>
      <c r="D5" s="33">
        <v>2065</v>
      </c>
      <c r="E5" s="34"/>
      <c r="F5" s="35"/>
      <c r="G5" s="35"/>
      <c r="H5" s="36">
        <f>IF($H26&gt;$I26,$I26,-$H26)</f>
        <v>7</v>
      </c>
      <c r="I5" s="37">
        <f>IF($H27&gt;$I27,$I27,-$H27)</f>
        <v>4</v>
      </c>
      <c r="J5" s="37">
        <f>IF($H28&gt;$I28,$I28,-$H28)</f>
        <v>6</v>
      </c>
      <c r="K5" s="36">
        <f>IF($H16&gt;$I16,$I16,-$H16)</f>
        <v>7</v>
      </c>
      <c r="L5" s="37">
        <f>IF($H17&gt;$I17,$I27,-$H17)</f>
        <v>4</v>
      </c>
      <c r="M5" s="37">
        <f>IF($H18&gt;$I18,$I18,-$H18)</f>
        <v>11</v>
      </c>
      <c r="N5" s="36"/>
      <c r="O5" s="37"/>
      <c r="P5" s="38"/>
      <c r="Q5" s="39"/>
      <c r="R5" s="40"/>
      <c r="S5" s="41"/>
      <c r="T5" s="30"/>
      <c r="U5" s="41"/>
      <c r="V5" s="30"/>
      <c r="W5" s="41"/>
      <c r="X5" s="30"/>
      <c r="Y5" s="42"/>
      <c r="Z5" s="43" t="s">
        <v>10</v>
      </c>
      <c r="AA5" s="44" t="s">
        <v>10</v>
      </c>
      <c r="AB5" s="42"/>
      <c r="AD5" s="6">
        <v>1</v>
      </c>
      <c r="AE5" s="4" t="str">
        <f t="shared" si="0"/>
        <v xml:space="preserve">Lin, Emilie </v>
      </c>
      <c r="AG5" s="11">
        <f t="shared" si="1"/>
        <v>2065</v>
      </c>
    </row>
    <row r="6" spans="1:35">
      <c r="A6" s="45"/>
      <c r="B6" s="14">
        <v>91199</v>
      </c>
      <c r="C6" s="15"/>
      <c r="D6" s="16" t="s">
        <v>21</v>
      </c>
      <c r="E6" s="19" t="str">
        <f>IF(G7&lt;0,"L",IF(G7&gt;0,"W", ))</f>
        <v>L</v>
      </c>
      <c r="F6" s="20">
        <f>-I4</f>
        <v>0</v>
      </c>
      <c r="G6" s="46">
        <f>-J4</f>
        <v>0</v>
      </c>
      <c r="H6" s="17"/>
      <c r="I6" s="18"/>
      <c r="J6" s="18"/>
      <c r="K6" s="19" t="str">
        <f>IF(M7&lt;0,"L",IF(M7&gt;0,"W", ))</f>
        <v>W</v>
      </c>
      <c r="L6" s="20">
        <f>IF(H19&gt;$I19,$I19,-$H219)</f>
        <v>10</v>
      </c>
      <c r="M6" s="21">
        <f>IF(H21&gt;$I21,$I21,-$H21)</f>
        <v>5</v>
      </c>
      <c r="N6" s="19"/>
      <c r="O6" s="20"/>
      <c r="P6" s="22"/>
      <c r="Q6" s="47">
        <f>IF(E6="W",2, )</f>
        <v>0</v>
      </c>
      <c r="R6" s="46">
        <f>IF(G7&lt;0, 1, )</f>
        <v>1</v>
      </c>
      <c r="S6" s="23"/>
      <c r="T6" s="24"/>
      <c r="U6" s="25">
        <f>IF(K6="W",2, )</f>
        <v>2</v>
      </c>
      <c r="V6" s="26">
        <f>IF(M7&lt;0, 1, )</f>
        <v>0</v>
      </c>
      <c r="W6" s="25">
        <f>IF(N6="W",2, )</f>
        <v>0</v>
      </c>
      <c r="X6" s="26">
        <f>IF(P7&lt;0, 1, )</f>
        <v>0</v>
      </c>
      <c r="Y6" s="27">
        <f>SUM(Q6:X6)</f>
        <v>3</v>
      </c>
      <c r="Z6" s="28"/>
      <c r="AA6" s="29"/>
      <c r="AB6" s="48">
        <v>2</v>
      </c>
      <c r="AD6" s="6"/>
      <c r="AE6" s="4">
        <f t="shared" si="0"/>
        <v>91199</v>
      </c>
      <c r="AG6" s="11" t="str">
        <f t="shared" si="1"/>
        <v>AGTTA</v>
      </c>
    </row>
    <row r="7" spans="1:35">
      <c r="A7" s="30" t="s">
        <v>3</v>
      </c>
      <c r="B7" s="31" t="s">
        <v>73</v>
      </c>
      <c r="C7" s="32"/>
      <c r="D7" s="33">
        <v>1899</v>
      </c>
      <c r="E7" s="49">
        <f>-H5</f>
        <v>-7</v>
      </c>
      <c r="F7" s="50">
        <f>-I5</f>
        <v>-4</v>
      </c>
      <c r="G7" s="26">
        <f>-J5</f>
        <v>-6</v>
      </c>
      <c r="H7" s="34"/>
      <c r="I7" s="35"/>
      <c r="J7" s="35"/>
      <c r="K7" s="36">
        <f>IF(H22&gt;$I22,$I22,-$H22)</f>
        <v>-11</v>
      </c>
      <c r="L7" s="37">
        <f>IF(H23&gt;$I22,$I22,-$H22)</f>
        <v>-11</v>
      </c>
      <c r="M7" s="37">
        <f>IF($H23&gt;$I23,$I23,-$H23)</f>
        <v>5</v>
      </c>
      <c r="N7" s="36"/>
      <c r="O7" s="37"/>
      <c r="P7" s="38"/>
      <c r="Q7" s="51"/>
      <c r="R7" s="30"/>
      <c r="S7" s="39"/>
      <c r="T7" s="40"/>
      <c r="U7" s="41"/>
      <c r="V7" s="30"/>
      <c r="W7" s="41"/>
      <c r="X7" s="30"/>
      <c r="Y7" s="42"/>
      <c r="Z7" s="43" t="s">
        <v>10</v>
      </c>
      <c r="AA7" s="44" t="s">
        <v>10</v>
      </c>
      <c r="AB7" s="42"/>
      <c r="AD7" s="6">
        <v>2</v>
      </c>
      <c r="AE7" s="4" t="str">
        <f t="shared" si="0"/>
        <v xml:space="preserve">Zhang, Teddy </v>
      </c>
      <c r="AG7" s="11">
        <f t="shared" si="1"/>
        <v>1899</v>
      </c>
    </row>
    <row r="8" spans="1:35">
      <c r="A8" s="45"/>
      <c r="B8" s="14">
        <v>90294</v>
      </c>
      <c r="C8" s="15"/>
      <c r="D8" s="16" t="s">
        <v>50</v>
      </c>
      <c r="E8" s="19" t="str">
        <f>IF(G9&lt;0,"L",IF(G9&gt;0,"W", ))</f>
        <v>L</v>
      </c>
      <c r="F8" s="20">
        <f>-L4</f>
        <v>0</v>
      </c>
      <c r="G8" s="46">
        <f>-M4</f>
        <v>0</v>
      </c>
      <c r="H8" s="19" t="str">
        <f>IF(J9&lt;0,"L",IF(J9&gt;0,"W", ))</f>
        <v>L</v>
      </c>
      <c r="I8" s="20">
        <f>-L6</f>
        <v>-10</v>
      </c>
      <c r="J8" s="46">
        <f>-M6</f>
        <v>-5</v>
      </c>
      <c r="K8" s="17"/>
      <c r="L8" s="18"/>
      <c r="M8" s="18"/>
      <c r="N8" s="19"/>
      <c r="O8" s="20"/>
      <c r="P8" s="22"/>
      <c r="Q8" s="47">
        <f>IF(E8="W",2, )</f>
        <v>0</v>
      </c>
      <c r="R8" s="46">
        <f>IF(G9&lt;0, 1, )</f>
        <v>1</v>
      </c>
      <c r="S8" s="25">
        <f>IF(H8="W",2, )</f>
        <v>0</v>
      </c>
      <c r="T8" s="26">
        <f>IF(J9&lt;0, 1, )</f>
        <v>1</v>
      </c>
      <c r="U8" s="23"/>
      <c r="V8" s="24"/>
      <c r="W8" s="25">
        <f>IF(N8="W",2, )</f>
        <v>0</v>
      </c>
      <c r="X8" s="26">
        <f>IF(P9&lt;0, 1, )</f>
        <v>0</v>
      </c>
      <c r="Y8" s="27">
        <f>SUM(Q8:X8)</f>
        <v>2</v>
      </c>
      <c r="Z8" s="28"/>
      <c r="AA8" s="29"/>
      <c r="AB8" s="48">
        <v>3</v>
      </c>
      <c r="AD8" s="6"/>
      <c r="AE8" s="4">
        <f t="shared" si="0"/>
        <v>90294</v>
      </c>
      <c r="AG8" s="11" t="str">
        <f t="shared" si="1"/>
        <v>E.C. Sports</v>
      </c>
    </row>
    <row r="9" spans="1:35">
      <c r="A9" s="30" t="s">
        <v>4</v>
      </c>
      <c r="B9" s="31" t="s">
        <v>75</v>
      </c>
      <c r="C9" s="32"/>
      <c r="D9" s="33">
        <v>1666</v>
      </c>
      <c r="E9" s="49">
        <f>-K5</f>
        <v>-7</v>
      </c>
      <c r="F9" s="50">
        <f>-L5</f>
        <v>-4</v>
      </c>
      <c r="G9" s="26">
        <f>-M5</f>
        <v>-11</v>
      </c>
      <c r="H9" s="49">
        <f>-K7</f>
        <v>11</v>
      </c>
      <c r="I9" s="50">
        <f>-L7</f>
        <v>11</v>
      </c>
      <c r="J9" s="26">
        <f>-M7</f>
        <v>-5</v>
      </c>
      <c r="K9" s="34"/>
      <c r="L9" s="35"/>
      <c r="M9" s="35"/>
      <c r="N9" s="36"/>
      <c r="O9" s="37"/>
      <c r="P9" s="38"/>
      <c r="Q9" s="51"/>
      <c r="R9" s="30"/>
      <c r="S9" s="41"/>
      <c r="T9" s="30"/>
      <c r="U9" s="39"/>
      <c r="V9" s="40"/>
      <c r="W9" s="41"/>
      <c r="X9" s="30"/>
      <c r="Y9" s="42"/>
      <c r="Z9" s="43" t="s">
        <v>10</v>
      </c>
      <c r="AA9" s="44" t="s">
        <v>10</v>
      </c>
      <c r="AB9" s="42"/>
      <c r="AD9" s="6">
        <v>3</v>
      </c>
      <c r="AE9" s="4" t="str">
        <f t="shared" si="0"/>
        <v xml:space="preserve">Chen, Patrick </v>
      </c>
      <c r="AG9" s="11">
        <f t="shared" si="1"/>
        <v>1666</v>
      </c>
    </row>
    <row r="10" spans="1:35">
      <c r="A10" s="45"/>
      <c r="B10" s="332"/>
      <c r="C10" s="333"/>
      <c r="D10" s="16"/>
      <c r="E10" s="19">
        <f>IF(G11&lt;0,"L",IF(G11&gt;0,"W", ))</f>
        <v>0</v>
      </c>
      <c r="F10" s="20">
        <f>-O4</f>
        <v>0</v>
      </c>
      <c r="G10" s="52">
        <f>-P4</f>
        <v>0</v>
      </c>
      <c r="H10" s="19">
        <f>IF(J11&lt;0,"L",IF(J11&gt;0,"W", ))</f>
        <v>0</v>
      </c>
      <c r="I10" s="20">
        <f>-O6</f>
        <v>0</v>
      </c>
      <c r="J10" s="46">
        <f>-P6</f>
        <v>0</v>
      </c>
      <c r="K10" s="19">
        <f>IF(M11&lt;0,"L",IF(M11&gt;0,"W", ))</f>
        <v>0</v>
      </c>
      <c r="L10" s="20">
        <f>-O8</f>
        <v>0</v>
      </c>
      <c r="M10" s="46">
        <f>-P8</f>
        <v>0</v>
      </c>
      <c r="N10" s="17"/>
      <c r="O10" s="18"/>
      <c r="P10" s="53"/>
      <c r="Q10" s="25">
        <f>IF(E10="W",2, )</f>
        <v>0</v>
      </c>
      <c r="R10" s="54">
        <f>IF(E10="L",1, )</f>
        <v>0</v>
      </c>
      <c r="S10" s="25">
        <f>IF(H10="W",2, )</f>
        <v>0</v>
      </c>
      <c r="T10" s="26">
        <f>IF(J11&lt;0, 1, )</f>
        <v>0</v>
      </c>
      <c r="U10" s="25">
        <f>IF(K10="W",2, )</f>
        <v>0</v>
      </c>
      <c r="V10" s="26">
        <f>IF(M11&lt;0, 1, )</f>
        <v>0</v>
      </c>
      <c r="W10" s="23"/>
      <c r="X10" s="24"/>
      <c r="Y10" s="20">
        <f>SUM(Q10:X10)</f>
        <v>0</v>
      </c>
      <c r="Z10" s="28"/>
      <c r="AA10" s="29"/>
      <c r="AB10" s="48"/>
      <c r="AD10" s="6"/>
      <c r="AE10" s="4">
        <f t="shared" si="0"/>
        <v>0</v>
      </c>
      <c r="AG10" s="11">
        <f t="shared" si="1"/>
        <v>0</v>
      </c>
    </row>
    <row r="11" spans="1:35">
      <c r="A11" s="30" t="s">
        <v>5</v>
      </c>
      <c r="B11" s="409"/>
      <c r="C11" s="410"/>
      <c r="D11" s="334"/>
      <c r="E11" s="58">
        <f>-N5</f>
        <v>0</v>
      </c>
      <c r="F11" s="59">
        <f>-O5</f>
        <v>0</v>
      </c>
      <c r="G11" s="60">
        <f>-P5</f>
        <v>0</v>
      </c>
      <c r="H11" s="61">
        <f>-N7</f>
        <v>0</v>
      </c>
      <c r="I11" s="59">
        <f>-O7</f>
        <v>0</v>
      </c>
      <c r="J11" s="62">
        <f>-P7</f>
        <v>0</v>
      </c>
      <c r="K11" s="61">
        <f>-N9</f>
        <v>0</v>
      </c>
      <c r="L11" s="59">
        <f>-O9</f>
        <v>0</v>
      </c>
      <c r="M11" s="62">
        <f>-P9</f>
        <v>0</v>
      </c>
      <c r="N11" s="34"/>
      <c r="O11" s="35"/>
      <c r="P11" s="63"/>
      <c r="Q11" s="41"/>
      <c r="R11" s="30"/>
      <c r="S11" s="41"/>
      <c r="T11" s="30"/>
      <c r="U11" s="41"/>
      <c r="V11" s="30"/>
      <c r="W11" s="39"/>
      <c r="X11" s="40"/>
      <c r="Y11" s="64"/>
      <c r="Z11" s="43" t="s">
        <v>10</v>
      </c>
      <c r="AA11" s="44" t="s">
        <v>10</v>
      </c>
      <c r="AB11" s="42"/>
      <c r="AD11" s="6">
        <v>4</v>
      </c>
      <c r="AE11" s="4">
        <f t="shared" si="0"/>
        <v>0</v>
      </c>
      <c r="AG11" s="11">
        <f t="shared" si="1"/>
        <v>0</v>
      </c>
    </row>
    <row r="12" spans="1:35">
      <c r="AD12" s="6"/>
    </row>
    <row r="13" spans="1:35">
      <c r="A13" s="4"/>
      <c r="B13" s="4"/>
      <c r="H13" s="65" t="s">
        <v>1</v>
      </c>
      <c r="I13" s="66">
        <f>D3</f>
        <v>0</v>
      </c>
      <c r="J13" s="6"/>
      <c r="K13" s="6"/>
      <c r="L13" s="6"/>
      <c r="X13" s="4"/>
      <c r="Y13" s="67"/>
      <c r="Z13" s="67"/>
      <c r="AA13" s="67"/>
      <c r="AB13" s="6"/>
    </row>
    <row r="14" spans="1:35" ht="16">
      <c r="A14" s="68">
        <v>1</v>
      </c>
      <c r="B14" s="411"/>
      <c r="C14" s="412"/>
      <c r="D14" s="412"/>
      <c r="E14" s="412"/>
      <c r="F14" s="412"/>
      <c r="G14" s="412"/>
      <c r="H14" s="270" t="s">
        <v>11</v>
      </c>
      <c r="I14" s="271"/>
      <c r="J14" s="413"/>
      <c r="K14" s="414"/>
      <c r="L14" s="414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6"/>
      <c r="AB14" s="71"/>
      <c r="AH14" s="69" t="s">
        <v>17</v>
      </c>
      <c r="AI14" s="70"/>
    </row>
    <row r="15" spans="1:35" ht="16">
      <c r="A15" s="72"/>
      <c r="B15" s="417"/>
      <c r="C15" s="418"/>
      <c r="D15" s="418"/>
      <c r="E15" s="418"/>
      <c r="F15" s="418"/>
      <c r="G15" s="418"/>
      <c r="H15" s="272" t="s">
        <v>11</v>
      </c>
      <c r="I15" s="273"/>
      <c r="J15" s="419"/>
      <c r="K15" s="75"/>
      <c r="L15" s="75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420"/>
      <c r="AB15" s="77"/>
      <c r="AH15" s="73" t="s">
        <v>17</v>
      </c>
      <c r="AI15" s="74"/>
    </row>
    <row r="16" spans="1:35" ht="16">
      <c r="A16" s="72" t="s">
        <v>2</v>
      </c>
      <c r="B16" s="78" t="str">
        <f>B$5</f>
        <v xml:space="preserve">Lin, Emilie </v>
      </c>
      <c r="C16" s="79"/>
      <c r="D16" s="79"/>
      <c r="E16" s="429">
        <f>D5</f>
        <v>2065</v>
      </c>
      <c r="F16" s="435"/>
      <c r="G16" s="418"/>
      <c r="H16" s="272">
        <v>11</v>
      </c>
      <c r="I16" s="273">
        <v>7</v>
      </c>
      <c r="J16" s="80" t="str">
        <f>B$9</f>
        <v xml:space="preserve">Chen, Patrick 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429">
        <f>D9</f>
        <v>1666</v>
      </c>
      <c r="Z16" s="435"/>
      <c r="AA16" s="420"/>
      <c r="AB16" s="77" t="s">
        <v>4</v>
      </c>
      <c r="AH16" s="73" t="s">
        <v>17</v>
      </c>
      <c r="AI16" s="74"/>
    </row>
    <row r="17" spans="1:35" ht="16">
      <c r="A17" s="72"/>
      <c r="B17" s="417"/>
      <c r="C17" s="418"/>
      <c r="D17" s="418"/>
      <c r="E17" s="418"/>
      <c r="F17" s="418"/>
      <c r="G17" s="418"/>
      <c r="H17" s="272">
        <v>12</v>
      </c>
      <c r="I17" s="273">
        <v>10</v>
      </c>
      <c r="J17" s="421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20"/>
      <c r="AB17" s="77"/>
      <c r="AH17" s="73" t="s">
        <v>17</v>
      </c>
      <c r="AI17" s="74"/>
    </row>
    <row r="18" spans="1:35" ht="16">
      <c r="A18" s="330"/>
      <c r="B18" s="422"/>
      <c r="C18" s="83"/>
      <c r="D18" s="83"/>
      <c r="E18" s="83"/>
      <c r="F18" s="83"/>
      <c r="G18" s="83"/>
      <c r="H18" s="274">
        <v>13</v>
      </c>
      <c r="I18" s="275">
        <v>11</v>
      </c>
      <c r="J18" s="423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424"/>
      <c r="AB18" s="86"/>
      <c r="AH18" s="84" t="s">
        <v>17</v>
      </c>
      <c r="AI18" s="85"/>
    </row>
    <row r="19" spans="1:35" ht="16">
      <c r="A19" s="68">
        <v>2</v>
      </c>
      <c r="B19" s="411"/>
      <c r="C19" s="412"/>
      <c r="D19" s="412"/>
      <c r="E19" s="412"/>
      <c r="F19" s="412"/>
      <c r="G19" s="412"/>
      <c r="H19" s="270">
        <v>12</v>
      </c>
      <c r="I19" s="271">
        <v>10</v>
      </c>
      <c r="J19" s="419"/>
      <c r="K19" s="75"/>
      <c r="L19" s="75"/>
      <c r="M19" s="76"/>
      <c r="N19" s="76"/>
      <c r="O19" s="76"/>
      <c r="P19" s="76"/>
      <c r="Q19" s="76"/>
      <c r="R19" s="76"/>
      <c r="S19" s="76"/>
      <c r="T19" s="76"/>
      <c r="X19" s="4"/>
      <c r="AA19" s="6"/>
      <c r="AB19" s="71"/>
      <c r="AH19" s="69" t="s">
        <v>17</v>
      </c>
      <c r="AI19" s="70"/>
    </row>
    <row r="20" spans="1:35" ht="16">
      <c r="A20" s="72"/>
      <c r="B20" s="417"/>
      <c r="C20" s="418"/>
      <c r="D20" s="418"/>
      <c r="E20" s="418"/>
      <c r="F20" s="418"/>
      <c r="G20" s="418"/>
      <c r="H20" s="272">
        <v>11</v>
      </c>
      <c r="I20" s="273">
        <v>13</v>
      </c>
      <c r="J20" s="419"/>
      <c r="K20" s="75"/>
      <c r="L20" s="75"/>
      <c r="M20" s="76"/>
      <c r="N20" s="76"/>
      <c r="O20" s="76"/>
      <c r="P20" s="76"/>
      <c r="Q20" s="76"/>
      <c r="R20" s="76"/>
      <c r="S20" s="76"/>
      <c r="T20" s="76"/>
      <c r="X20" s="4"/>
      <c r="AA20" s="6"/>
      <c r="AB20" s="77"/>
      <c r="AH20" s="73" t="s">
        <v>17</v>
      </c>
      <c r="AI20" s="74"/>
    </row>
    <row r="21" spans="1:35" ht="16">
      <c r="A21" s="72" t="s">
        <v>3</v>
      </c>
      <c r="B21" s="78" t="str">
        <f>B7</f>
        <v xml:space="preserve">Zhang, Teddy </v>
      </c>
      <c r="C21" s="79"/>
      <c r="D21" s="79"/>
      <c r="E21" s="429">
        <f>D7</f>
        <v>1899</v>
      </c>
      <c r="F21" s="435"/>
      <c r="G21" s="418"/>
      <c r="H21" s="272">
        <v>11</v>
      </c>
      <c r="I21" s="273">
        <v>5</v>
      </c>
      <c r="J21" s="80" t="str">
        <f>B$9</f>
        <v xml:space="preserve">Chen, Patrick </v>
      </c>
      <c r="K21" s="81"/>
      <c r="L21" s="81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436">
        <f>D11</f>
        <v>0</v>
      </c>
      <c r="Z21" s="437"/>
      <c r="AA21" s="6"/>
      <c r="AB21" s="77" t="s">
        <v>4</v>
      </c>
      <c r="AH21" s="73" t="s">
        <v>17</v>
      </c>
      <c r="AI21" s="74"/>
    </row>
    <row r="22" spans="1:35" ht="16">
      <c r="A22" s="72"/>
      <c r="B22" s="417"/>
      <c r="C22" s="418"/>
      <c r="D22" s="418"/>
      <c r="E22" s="418"/>
      <c r="F22" s="418"/>
      <c r="G22" s="418"/>
      <c r="H22" s="272">
        <v>11</v>
      </c>
      <c r="I22" s="273">
        <v>13</v>
      </c>
      <c r="J22" s="421"/>
      <c r="K22" s="76"/>
      <c r="L22" s="76"/>
      <c r="X22" s="4"/>
      <c r="AA22" s="6"/>
      <c r="AB22" s="77"/>
      <c r="AH22" s="73" t="s">
        <v>17</v>
      </c>
      <c r="AI22" s="74"/>
    </row>
    <row r="23" spans="1:35" ht="16">
      <c r="A23" s="330"/>
      <c r="B23" s="422"/>
      <c r="C23" s="83"/>
      <c r="D23" s="83"/>
      <c r="E23" s="83"/>
      <c r="F23" s="83"/>
      <c r="G23" s="83"/>
      <c r="H23" s="274">
        <v>11</v>
      </c>
      <c r="I23" s="275">
        <v>5</v>
      </c>
      <c r="J23" s="423"/>
      <c r="K23" s="76"/>
      <c r="L23" s="76"/>
      <c r="X23" s="4"/>
      <c r="Y23" s="67"/>
      <c r="Z23" s="67"/>
      <c r="AA23" s="88"/>
      <c r="AB23" s="86"/>
      <c r="AH23" s="84" t="s">
        <v>17</v>
      </c>
      <c r="AI23" s="85"/>
    </row>
    <row r="24" spans="1:35" ht="16">
      <c r="A24" s="68">
        <v>3</v>
      </c>
      <c r="B24" s="411"/>
      <c r="C24" s="412"/>
      <c r="D24" s="412"/>
      <c r="E24" s="412"/>
      <c r="F24" s="412"/>
      <c r="G24" s="412"/>
      <c r="H24" s="270" t="s">
        <v>11</v>
      </c>
      <c r="I24" s="271"/>
      <c r="J24" s="413"/>
      <c r="K24" s="414"/>
      <c r="L24" s="414"/>
      <c r="M24" s="415"/>
      <c r="N24" s="415"/>
      <c r="O24" s="415"/>
      <c r="P24" s="415"/>
      <c r="Q24" s="415"/>
      <c r="R24" s="415"/>
      <c r="S24" s="415"/>
      <c r="T24" s="415"/>
      <c r="X24" s="4"/>
      <c r="AA24" s="6"/>
      <c r="AB24" s="71"/>
      <c r="AH24" s="69" t="s">
        <v>17</v>
      </c>
      <c r="AI24" s="70"/>
    </row>
    <row r="25" spans="1:35" ht="16">
      <c r="A25" s="72"/>
      <c r="B25" s="417"/>
      <c r="C25" s="418"/>
      <c r="D25" s="418"/>
      <c r="E25" s="418"/>
      <c r="F25" s="418"/>
      <c r="G25" s="418"/>
      <c r="H25" s="272" t="s">
        <v>11</v>
      </c>
      <c r="I25" s="273"/>
      <c r="J25" s="419"/>
      <c r="K25" s="75"/>
      <c r="L25" s="75"/>
      <c r="M25" s="76"/>
      <c r="N25" s="76"/>
      <c r="O25" s="76"/>
      <c r="P25" s="76"/>
      <c r="Q25" s="76"/>
      <c r="R25" s="76"/>
      <c r="S25" s="76"/>
      <c r="T25" s="76"/>
      <c r="X25" s="4"/>
      <c r="AA25" s="6"/>
      <c r="AB25" s="77"/>
      <c r="AH25" s="73" t="s">
        <v>17</v>
      </c>
      <c r="AI25" s="74"/>
    </row>
    <row r="26" spans="1:35" ht="16">
      <c r="A26" s="72" t="s">
        <v>2</v>
      </c>
      <c r="B26" s="78" t="str">
        <f>B$5</f>
        <v xml:space="preserve">Lin, Emilie </v>
      </c>
      <c r="C26" s="79"/>
      <c r="D26" s="79"/>
      <c r="E26" s="429">
        <f>D5</f>
        <v>2065</v>
      </c>
      <c r="F26" s="435"/>
      <c r="G26" s="418"/>
      <c r="H26" s="272">
        <v>11</v>
      </c>
      <c r="I26" s="273">
        <v>7</v>
      </c>
      <c r="J26" s="78" t="str">
        <f>B7</f>
        <v xml:space="preserve">Zhang, Teddy </v>
      </c>
      <c r="K26" s="81"/>
      <c r="L26" s="81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429">
        <f>D7</f>
        <v>1899</v>
      </c>
      <c r="Z26" s="435"/>
      <c r="AA26" s="6"/>
      <c r="AB26" s="77" t="s">
        <v>3</v>
      </c>
      <c r="AH26" s="73" t="s">
        <v>17</v>
      </c>
      <c r="AI26" s="74"/>
    </row>
    <row r="27" spans="1:35" ht="16">
      <c r="A27" s="72"/>
      <c r="B27" s="417"/>
      <c r="C27" s="418"/>
      <c r="D27" s="418"/>
      <c r="E27" s="418"/>
      <c r="F27" s="418"/>
      <c r="G27" s="418"/>
      <c r="H27" s="272">
        <v>11</v>
      </c>
      <c r="I27" s="273">
        <v>4</v>
      </c>
      <c r="J27" s="421"/>
      <c r="K27" s="76"/>
      <c r="L27" s="76"/>
      <c r="X27" s="4"/>
      <c r="AA27" s="6"/>
      <c r="AB27" s="77"/>
      <c r="AH27" s="73" t="s">
        <v>17</v>
      </c>
      <c r="AI27" s="74"/>
    </row>
    <row r="28" spans="1:35" ht="16">
      <c r="A28" s="330"/>
      <c r="B28" s="422"/>
      <c r="C28" s="83"/>
      <c r="D28" s="83"/>
      <c r="E28" s="83"/>
      <c r="F28" s="83"/>
      <c r="G28" s="83"/>
      <c r="H28" s="274">
        <v>11</v>
      </c>
      <c r="I28" s="275">
        <v>6</v>
      </c>
      <c r="J28" s="423"/>
      <c r="K28" s="67"/>
      <c r="L28" s="67"/>
      <c r="M28" s="67"/>
      <c r="N28" s="67"/>
      <c r="O28" s="67"/>
      <c r="P28" s="67"/>
      <c r="Q28" s="67"/>
      <c r="R28" s="67"/>
      <c r="S28" s="424"/>
      <c r="X28" s="4"/>
      <c r="Y28" s="67"/>
      <c r="Z28" s="67"/>
      <c r="AA28" s="88"/>
      <c r="AB28" s="86"/>
      <c r="AH28" s="84" t="s">
        <v>17</v>
      </c>
      <c r="AI28" s="85"/>
    </row>
  </sheetData>
  <mergeCells count="7">
    <mergeCell ref="E26:F26"/>
    <mergeCell ref="Y26:Z26"/>
    <mergeCell ref="Y1:AB1"/>
    <mergeCell ref="E16:F16"/>
    <mergeCell ref="Y16:Z16"/>
    <mergeCell ref="E21:F21"/>
    <mergeCell ref="Y21:Z21"/>
  </mergeCells>
  <phoneticPr fontId="23" type="noConversion"/>
  <printOptions horizontalCentered="1"/>
  <pageMargins left="0.5" right="0.5" top="1" bottom="0.75" header="0.5" footer="0.5"/>
  <pageSetup scale="85" orientation="portrait" horizontalDpi="4294967292" verticalDpi="4294967292"/>
  <headerFooter>
    <oddHeader>&amp;C&amp;"Times New Roman,Bold"&amp;14Atlanta Giant Round Robin_x000D__x000D__x000D__x000D__x000D__x000D__x000D__x000D__x000D__x000D__x000D__x000D__x000D__x000D_&amp;R&amp;"Times New Roman,Regular"&amp;14_x000D__x000D__x000D__x000D__x000D_</oddHeader>
    <oddFooter>&amp;C&amp;"Times New Roman,Regular"&amp;12 7</oddFooter>
  </headerFooter>
  <rowBreaks count="1" manualBreakCount="1">
    <brk id="132" max="65535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Z139"/>
  <sheetViews>
    <sheetView showGridLines="0" showZeros="0" topLeftCell="A67" zoomScale="125" zoomScaleNormal="125" zoomScalePageLayoutView="125" workbookViewId="0">
      <selection activeCell="B72" sqref="B72:AG81"/>
    </sheetView>
  </sheetViews>
  <sheetFormatPr baseColWidth="10" defaultColWidth="11.42578125" defaultRowHeight="16" x14ac:dyDescent="0"/>
  <cols>
    <col min="1" max="1" width="3" style="87" customWidth="1"/>
    <col min="2" max="2" width="14.85546875" style="4" customWidth="1"/>
    <col min="3" max="3" width="6.5703125" style="4" customWidth="1"/>
    <col min="4" max="4" width="4.7109375" style="4" customWidth="1"/>
    <col min="5" max="19" width="3.5703125" style="4" customWidth="1"/>
    <col min="20" max="29" width="2" style="4" hidden="1" customWidth="1"/>
    <col min="30" max="32" width="3.7109375" style="4" customWidth="1"/>
    <col min="33" max="33" width="4.140625" style="4" customWidth="1"/>
    <col min="34" max="34" width="6" style="6" bestFit="1" customWidth="1"/>
    <col min="35" max="36" width="3.7109375" style="4" customWidth="1"/>
    <col min="37" max="37" width="13.42578125" style="4" customWidth="1"/>
    <col min="38" max="38" width="6.7109375" style="4" customWidth="1"/>
    <col min="39" max="39" width="5.7109375" style="4" customWidth="1"/>
    <col min="40" max="40" width="3.7109375" style="4" customWidth="1"/>
    <col min="41" max="41" width="3.42578125" style="4" customWidth="1"/>
    <col min="42" max="16384" width="11.42578125" style="4"/>
  </cols>
  <sheetData>
    <row r="1" spans="1:39" ht="23" customHeight="1">
      <c r="B1" s="2" t="s">
        <v>93</v>
      </c>
      <c r="C1" s="121"/>
      <c r="D1" s="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9">
      <c r="B2" s="122"/>
      <c r="C2" s="122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K2" s="4" t="s">
        <v>13</v>
      </c>
    </row>
    <row r="3" spans="1:39">
      <c r="B3" s="123"/>
      <c r="C3" s="123" t="s">
        <v>1</v>
      </c>
      <c r="D3" s="2">
        <v>1</v>
      </c>
      <c r="E3" s="11"/>
      <c r="F3" s="11" t="s">
        <v>2</v>
      </c>
      <c r="G3" s="11"/>
      <c r="H3" s="11"/>
      <c r="I3" s="11" t="s">
        <v>3</v>
      </c>
      <c r="J3" s="124"/>
      <c r="K3" s="11"/>
      <c r="L3" s="11" t="s">
        <v>4</v>
      </c>
      <c r="M3" s="124"/>
      <c r="N3" s="11"/>
      <c r="O3" s="11" t="s">
        <v>5</v>
      </c>
      <c r="P3" s="124" t="s">
        <v>10</v>
      </c>
      <c r="Q3" s="124"/>
      <c r="R3" s="124" t="s">
        <v>14</v>
      </c>
      <c r="S3" s="124" t="s">
        <v>10</v>
      </c>
      <c r="T3" s="9" t="s">
        <v>2</v>
      </c>
      <c r="U3" s="10"/>
      <c r="V3" s="9" t="s">
        <v>3</v>
      </c>
      <c r="W3" s="10"/>
      <c r="X3" s="9" t="s">
        <v>4</v>
      </c>
      <c r="Y3" s="10"/>
      <c r="Z3" s="9" t="s">
        <v>5</v>
      </c>
      <c r="AA3" s="10"/>
      <c r="AB3" s="9" t="s">
        <v>14</v>
      </c>
      <c r="AC3" s="10"/>
      <c r="AD3" s="88" t="s">
        <v>6</v>
      </c>
      <c r="AE3" s="89" t="s">
        <v>7</v>
      </c>
      <c r="AF3" s="83" t="s">
        <v>8</v>
      </c>
      <c r="AG3" s="88" t="s">
        <v>15</v>
      </c>
      <c r="AH3" s="88"/>
      <c r="AI3" s="75"/>
    </row>
    <row r="4" spans="1:39" ht="17" customHeight="1">
      <c r="B4" s="14">
        <v>73370</v>
      </c>
      <c r="C4" s="15"/>
      <c r="D4" s="16" t="s">
        <v>48</v>
      </c>
      <c r="E4" s="17"/>
      <c r="F4" s="18"/>
      <c r="G4" s="18"/>
      <c r="H4" s="19" t="str">
        <f>IF(J5&lt;0,"L",IF(J5&gt;0,"W", ))</f>
        <v>W</v>
      </c>
      <c r="I4" s="20">
        <f>IF($I58&lt;$H58,$I58, -$H58)</f>
        <v>0</v>
      </c>
      <c r="J4" s="21">
        <f>IF($I59&lt;$H59,$I59, -$H59)</f>
        <v>0</v>
      </c>
      <c r="K4" s="19" t="str">
        <f>IF(M5&lt;0,"L",IF(M5&gt;0,"W", ))</f>
        <v>W</v>
      </c>
      <c r="L4" s="20">
        <f>IF($I46&lt;$H46,$I46, -$H46)</f>
        <v>0</v>
      </c>
      <c r="M4" s="21">
        <f>IF($I47&lt;$H47,$I47, -$H47)</f>
        <v>8</v>
      </c>
      <c r="N4" s="19" t="str">
        <f>IF(P5&lt;0,"L",IF(P5&gt;0,"W", ))</f>
        <v>W</v>
      </c>
      <c r="O4" s="20">
        <f>IF($I36&lt;$H36,$I36, -$H36)</f>
        <v>0</v>
      </c>
      <c r="P4" s="21">
        <f>IF($I37&lt;$H37,$I37, -$H37)</f>
        <v>0</v>
      </c>
      <c r="Q4" s="19" t="str">
        <f>IF(S5&lt;0,"L",IF(S5&gt;0,"W", ))</f>
        <v>W</v>
      </c>
      <c r="R4" s="20">
        <f>IF($I26&lt;$H26,$I26, -$H26)</f>
        <v>0</v>
      </c>
      <c r="S4" s="21">
        <f>IF($I27&lt;$H27,$I27, -$H27)</f>
        <v>0</v>
      </c>
      <c r="T4" s="23"/>
      <c r="U4" s="24"/>
      <c r="V4" s="25">
        <f>IF(H4="W",2, )</f>
        <v>2</v>
      </c>
      <c r="W4" s="26">
        <f>IF(J5&lt;0, 1, )</f>
        <v>0</v>
      </c>
      <c r="X4" s="25">
        <f>IF(K4="W",2, )</f>
        <v>2</v>
      </c>
      <c r="Y4" s="26">
        <f>IF(M5&lt;0, 1, )</f>
        <v>0</v>
      </c>
      <c r="Z4" s="25">
        <f>IF(N4="W",2, )</f>
        <v>2</v>
      </c>
      <c r="AA4" s="26">
        <f>IF(P5&lt;0, 1, )</f>
        <v>0</v>
      </c>
      <c r="AB4" s="25">
        <f>IF(Q4="W",2, )</f>
        <v>2</v>
      </c>
      <c r="AC4" s="26">
        <f>IF(S5&lt;0, 1, )</f>
        <v>0</v>
      </c>
      <c r="AD4" s="27">
        <f>SUM(T4:AC4)</f>
        <v>8</v>
      </c>
      <c r="AE4" s="47"/>
      <c r="AF4" s="45"/>
      <c r="AG4" s="26">
        <v>1</v>
      </c>
      <c r="AH4" s="26"/>
      <c r="AI4" s="76"/>
      <c r="AK4" s="4">
        <f>B4</f>
        <v>73370</v>
      </c>
      <c r="AM4" s="11" t="str">
        <f>D4</f>
        <v>AITTA</v>
      </c>
    </row>
    <row r="5" spans="1:39" ht="17" customHeight="1">
      <c r="A5" s="125" t="s">
        <v>2</v>
      </c>
      <c r="B5" s="31" t="s">
        <v>88</v>
      </c>
      <c r="C5" s="32"/>
      <c r="D5" s="33">
        <v>2194</v>
      </c>
      <c r="E5" s="34"/>
      <c r="F5" s="35"/>
      <c r="G5" s="35"/>
      <c r="H5" s="36">
        <f>IF($I60&lt;$H60,$I60, -$H60)</f>
        <v>5</v>
      </c>
      <c r="I5" s="37">
        <f>IF($I61&lt;$H61,$I61, -$H61)</f>
        <v>6</v>
      </c>
      <c r="J5" s="37">
        <f>IF($I62&lt;$H62,$I62, -$H62)</f>
        <v>8</v>
      </c>
      <c r="K5" s="36">
        <f>IF($I48&lt;$H48,$I48, -$H48)</f>
        <v>-9</v>
      </c>
      <c r="L5" s="37">
        <f>IF($I49&lt;$H49,$I49, -$H49)</f>
        <v>2</v>
      </c>
      <c r="M5" s="37">
        <f>IF($I50&lt;$H50,$I50, -$H50)</f>
        <v>8</v>
      </c>
      <c r="N5" s="36">
        <f>IF($I38&lt;$H38,$I38, -$H38)</f>
        <v>5</v>
      </c>
      <c r="O5" s="37">
        <f>IF($I39&lt;$H39,$I39, -$H39)</f>
        <v>13</v>
      </c>
      <c r="P5" s="37">
        <f>IF($I40&lt;$H40,$I40, -$H40)</f>
        <v>6</v>
      </c>
      <c r="Q5" s="36">
        <f>IF($I28&lt;$H28,$I28, -$H28)</f>
        <v>6</v>
      </c>
      <c r="R5" s="37">
        <f>IF($I29&lt;$H29,$I29, -$H29)</f>
        <v>3</v>
      </c>
      <c r="S5" s="37">
        <f>IF($I30&lt;$H30,$I30, -$H30)</f>
        <v>6</v>
      </c>
      <c r="T5" s="39"/>
      <c r="U5" s="40"/>
      <c r="V5" s="41"/>
      <c r="W5" s="30"/>
      <c r="X5" s="41"/>
      <c r="Y5" s="30"/>
      <c r="Z5" s="41"/>
      <c r="AA5" s="30"/>
      <c r="AB5" s="41"/>
      <c r="AC5" s="30"/>
      <c r="AD5" s="42"/>
      <c r="AE5" s="51"/>
      <c r="AF5" s="30"/>
      <c r="AG5" s="62"/>
      <c r="AH5" s="62" t="s">
        <v>146</v>
      </c>
      <c r="AI5" s="76"/>
      <c r="AJ5" s="6">
        <v>1</v>
      </c>
      <c r="AK5" s="4" t="str">
        <f t="shared" ref="AK5:AK13" si="0">B5</f>
        <v xml:space="preserve">Zhang, Albert </v>
      </c>
      <c r="AM5" s="4">
        <f t="shared" ref="AM5:AM13" si="1">D5</f>
        <v>2194</v>
      </c>
    </row>
    <row r="6" spans="1:39" ht="17" customHeight="1">
      <c r="A6" s="126"/>
      <c r="B6" s="14">
        <v>85572</v>
      </c>
      <c r="C6" s="15"/>
      <c r="D6" s="16" t="s">
        <v>48</v>
      </c>
      <c r="E6" s="19" t="str">
        <f>IF(G7&lt;0,"L",IF(G7&gt;0,"W", ))</f>
        <v>L</v>
      </c>
      <c r="F6" s="20">
        <f>-I4</f>
        <v>0</v>
      </c>
      <c r="G6" s="46">
        <f>-J4</f>
        <v>0</v>
      </c>
      <c r="H6" s="17"/>
      <c r="I6" s="18"/>
      <c r="J6" s="18"/>
      <c r="K6" s="19" t="str">
        <f>IF(M7&lt;0,"L",IF(M7&gt;0,"W", ))</f>
        <v>W</v>
      </c>
      <c r="L6" s="20">
        <f>IF($I31&lt;$H31,$I31, -$H31)</f>
        <v>0</v>
      </c>
      <c r="M6" s="21">
        <f>IF($I32&lt;$H32,$I32, -$H32)</f>
        <v>-8</v>
      </c>
      <c r="N6" s="19" t="str">
        <f>IF(P7&lt;0,"L",IF(P7&gt;0,"W", ))</f>
        <v>W</v>
      </c>
      <c r="O6" s="20">
        <f>IF($I53&lt;$H53,$I53, -$H53)</f>
        <v>0</v>
      </c>
      <c r="P6" s="21">
        <f>IF($I54&lt;$H54,$I54, -$H54)</f>
        <v>0</v>
      </c>
      <c r="Q6" s="19" t="str">
        <f>IF(S7&lt;0,"L",IF(S7&gt;0,"W", ))</f>
        <v>W</v>
      </c>
      <c r="R6" s="20">
        <f>IF($I16&lt;$H16,$I16, -$H16)</f>
        <v>0</v>
      </c>
      <c r="S6" s="21">
        <f>IF($I17&lt;$H17,$I17, -$H17)</f>
        <v>0</v>
      </c>
      <c r="T6" s="47">
        <f>IF(E6="W",2, )</f>
        <v>0</v>
      </c>
      <c r="U6" s="26">
        <f>IF(G7&lt;0, 1, )</f>
        <v>1</v>
      </c>
      <c r="V6" s="23"/>
      <c r="W6" s="24"/>
      <c r="X6" s="25">
        <f>IF(K6="W",2, )</f>
        <v>2</v>
      </c>
      <c r="Y6" s="26">
        <f>IF(M7&lt;0, 1, )</f>
        <v>0</v>
      </c>
      <c r="Z6" s="25">
        <f>IF(N6="W",2, )</f>
        <v>2</v>
      </c>
      <c r="AA6" s="26">
        <f>IF(P7&lt;0, 1, )</f>
        <v>0</v>
      </c>
      <c r="AB6" s="25">
        <f>IF(Q6="W",2, )</f>
        <v>2</v>
      </c>
      <c r="AC6" s="26">
        <f>IF(S7&lt;0, 1, )</f>
        <v>0</v>
      </c>
      <c r="AD6" s="27">
        <f>SUM(T6:AC6)</f>
        <v>7</v>
      </c>
      <c r="AE6" s="127"/>
      <c r="AF6" s="45"/>
      <c r="AG6" s="26">
        <v>2</v>
      </c>
      <c r="AH6" s="26"/>
      <c r="AI6" s="76"/>
      <c r="AJ6" s="6"/>
      <c r="AK6" s="4">
        <f t="shared" si="0"/>
        <v>85572</v>
      </c>
      <c r="AM6" s="11" t="str">
        <f t="shared" si="1"/>
        <v>AITTA</v>
      </c>
    </row>
    <row r="7" spans="1:39" ht="17" customHeight="1">
      <c r="A7" s="125" t="s">
        <v>3</v>
      </c>
      <c r="B7" s="31" t="s">
        <v>89</v>
      </c>
      <c r="C7" s="32"/>
      <c r="D7" s="33">
        <v>1962</v>
      </c>
      <c r="E7" s="49">
        <f>-H5</f>
        <v>-5</v>
      </c>
      <c r="F7" s="50">
        <f>-I5</f>
        <v>-6</v>
      </c>
      <c r="G7" s="26">
        <f>-J5</f>
        <v>-8</v>
      </c>
      <c r="H7" s="34"/>
      <c r="I7" s="35"/>
      <c r="J7" s="35"/>
      <c r="K7" s="36">
        <f>IF($I33&lt;$H33,$I33, -$H33)</f>
        <v>3</v>
      </c>
      <c r="L7" s="37">
        <f>IF($I34&lt;$H34,$I34, -$H34)</f>
        <v>9</v>
      </c>
      <c r="M7" s="37">
        <f>IF($I35&lt;$H35,$I35, -$H35)</f>
        <v>7</v>
      </c>
      <c r="N7" s="36">
        <f>IF($I55&lt;$H55,$I55, -$H55)</f>
        <v>4</v>
      </c>
      <c r="O7" s="37">
        <f>IF($I56&lt;$H56,$I56, -$H56)</f>
        <v>5</v>
      </c>
      <c r="P7" s="37">
        <f>IF($I57&lt;$H57,$I57, -$H57)</f>
        <v>8</v>
      </c>
      <c r="Q7" s="36">
        <f>IF($I18&lt;$H18,$I18, -$H18)</f>
        <v>7</v>
      </c>
      <c r="R7" s="37">
        <f>IF($I19&lt;$H19,$I19, -$H19)</f>
        <v>3</v>
      </c>
      <c r="S7" s="37">
        <f>IF($I20&lt;$H20,$I20, -$H20)</f>
        <v>6</v>
      </c>
      <c r="T7" s="51"/>
      <c r="U7" s="30"/>
      <c r="V7" s="39"/>
      <c r="W7" s="40"/>
      <c r="X7" s="41"/>
      <c r="Y7" s="30"/>
      <c r="Z7" s="41"/>
      <c r="AA7" s="30"/>
      <c r="AB7" s="41"/>
      <c r="AC7" s="30"/>
      <c r="AD7" s="42"/>
      <c r="AE7" s="51"/>
      <c r="AF7" s="30"/>
      <c r="AG7" s="62"/>
      <c r="AH7" s="62" t="s">
        <v>147</v>
      </c>
      <c r="AI7" s="76"/>
      <c r="AJ7" s="6">
        <v>2</v>
      </c>
      <c r="AK7" s="4" t="str">
        <f t="shared" si="0"/>
        <v xml:space="preserve">Koh, C. Brandon </v>
      </c>
      <c r="AM7" s="4">
        <f t="shared" si="1"/>
        <v>1962</v>
      </c>
    </row>
    <row r="8" spans="1:39" ht="17" customHeight="1">
      <c r="A8" s="126"/>
      <c r="B8" s="14">
        <v>82199</v>
      </c>
      <c r="C8" s="15"/>
      <c r="D8" s="16" t="s">
        <v>48</v>
      </c>
      <c r="E8" s="19" t="str">
        <f>IF(G9&lt;0,"L",IF(G9&gt;0,"W", ))</f>
        <v>L</v>
      </c>
      <c r="F8" s="20">
        <f>-L4</f>
        <v>0</v>
      </c>
      <c r="G8" s="46">
        <f>-M4</f>
        <v>-8</v>
      </c>
      <c r="H8" s="19" t="str">
        <f>IF(J9&lt;0,"L",IF(J9&gt;0,"W", ))</f>
        <v>L</v>
      </c>
      <c r="I8" s="20">
        <f>-L6</f>
        <v>0</v>
      </c>
      <c r="J8" s="46">
        <f>-M6</f>
        <v>8</v>
      </c>
      <c r="K8" s="17"/>
      <c r="L8" s="18"/>
      <c r="M8" s="18"/>
      <c r="N8" s="19" t="str">
        <f>IF(P9&lt;0,"L",IF(P9&gt;0,"W", ))</f>
        <v>W</v>
      </c>
      <c r="O8" s="20">
        <f>IF($I21&lt;$H21,$I21, -$H21)</f>
        <v>0</v>
      </c>
      <c r="P8" s="21">
        <f>IF($I22&lt;$H22,$I22, -$H22)</f>
        <v>0</v>
      </c>
      <c r="Q8" s="19" t="str">
        <f>IF(S9&lt;0,"L",IF(S9&gt;0,"W", ))</f>
        <v>W</v>
      </c>
      <c r="R8" s="20">
        <f>IF($I41&lt;$H41,$I41, -$H41)</f>
        <v>0</v>
      </c>
      <c r="S8" s="21">
        <f>IF($I42&lt;$H42,$I42, -$H42)</f>
        <v>0</v>
      </c>
      <c r="T8" s="47">
        <f>IF(E8="W",2, )</f>
        <v>0</v>
      </c>
      <c r="U8" s="26">
        <f>IF(G9&lt;0, 1, )</f>
        <v>1</v>
      </c>
      <c r="V8" s="25">
        <f>IF(H8="W",2, )</f>
        <v>0</v>
      </c>
      <c r="W8" s="26">
        <f>IF(J9&lt;0, 1, )</f>
        <v>1</v>
      </c>
      <c r="X8" s="23"/>
      <c r="Y8" s="24"/>
      <c r="Z8" s="25">
        <f>IF(N8="W",2, )</f>
        <v>2</v>
      </c>
      <c r="AA8" s="26">
        <f>IF(P9&lt;0, 1, )</f>
        <v>0</v>
      </c>
      <c r="AB8" s="25">
        <f>IF(Q8="W",2, )</f>
        <v>2</v>
      </c>
      <c r="AC8" s="26">
        <f>IF(S9&lt;0, 1, )</f>
        <v>0</v>
      </c>
      <c r="AD8" s="27">
        <f>SUM(T8:AC8)</f>
        <v>6</v>
      </c>
      <c r="AE8" s="127"/>
      <c r="AF8" s="45"/>
      <c r="AG8" s="26">
        <v>3</v>
      </c>
      <c r="AH8" s="26"/>
      <c r="AI8" s="76"/>
      <c r="AJ8" s="6"/>
      <c r="AK8" s="4">
        <f t="shared" si="0"/>
        <v>82199</v>
      </c>
      <c r="AM8" s="11" t="str">
        <f t="shared" si="1"/>
        <v>AITTA</v>
      </c>
    </row>
    <row r="9" spans="1:39" ht="17" customHeight="1">
      <c r="A9" s="125" t="s">
        <v>4</v>
      </c>
      <c r="B9" s="31" t="s">
        <v>90</v>
      </c>
      <c r="C9" s="32"/>
      <c r="D9" s="33">
        <v>1939</v>
      </c>
      <c r="E9" s="49">
        <f>-K5</f>
        <v>9</v>
      </c>
      <c r="F9" s="50">
        <f>-L5</f>
        <v>-2</v>
      </c>
      <c r="G9" s="26">
        <f>-M5</f>
        <v>-8</v>
      </c>
      <c r="H9" s="49">
        <f>-K7</f>
        <v>-3</v>
      </c>
      <c r="I9" s="50">
        <f>-L7</f>
        <v>-9</v>
      </c>
      <c r="J9" s="26">
        <f>-M7</f>
        <v>-7</v>
      </c>
      <c r="K9" s="34"/>
      <c r="L9" s="35"/>
      <c r="M9" s="35"/>
      <c r="N9" s="36">
        <f>IF($I23&lt;$H23,$I23, -$H23)</f>
        <v>8</v>
      </c>
      <c r="O9" s="37">
        <f>IF($I24&lt;$H24,$I24, -$H24)</f>
        <v>5</v>
      </c>
      <c r="P9" s="37">
        <f>IF($I25&lt;$H25,$I25, -$H25)</f>
        <v>6</v>
      </c>
      <c r="Q9" s="36">
        <f>IF($I43&lt;$H43,$I43, -$H43)</f>
        <v>5</v>
      </c>
      <c r="R9" s="37">
        <f>IF($I44&lt;$H44,$I44, -$H44)</f>
        <v>7</v>
      </c>
      <c r="S9" s="37">
        <f>IF($I45&lt;$H45,$I45, -$H45)</f>
        <v>9</v>
      </c>
      <c r="T9" s="51"/>
      <c r="U9" s="30"/>
      <c r="V9" s="41"/>
      <c r="W9" s="30"/>
      <c r="X9" s="39"/>
      <c r="Y9" s="40"/>
      <c r="Z9" s="41"/>
      <c r="AA9" s="30"/>
      <c r="AB9" s="41"/>
      <c r="AC9" s="30"/>
      <c r="AD9" s="42"/>
      <c r="AE9" s="51"/>
      <c r="AF9" s="30"/>
      <c r="AG9" s="62"/>
      <c r="AH9" s="62" t="s">
        <v>19</v>
      </c>
      <c r="AI9" s="76"/>
      <c r="AJ9" s="6">
        <v>3</v>
      </c>
      <c r="AK9" s="4" t="str">
        <f t="shared" si="0"/>
        <v xml:space="preserve">Wang, David </v>
      </c>
      <c r="AM9" s="4">
        <f t="shared" si="1"/>
        <v>1939</v>
      </c>
    </row>
    <row r="10" spans="1:39" ht="17" customHeight="1">
      <c r="A10" s="126"/>
      <c r="B10" s="14">
        <v>91196</v>
      </c>
      <c r="C10" s="15"/>
      <c r="D10" s="16" t="s">
        <v>21</v>
      </c>
      <c r="E10" s="19" t="str">
        <f>IF(G11&lt;0,"L",IF(G11&gt;0,"W", ))</f>
        <v>L</v>
      </c>
      <c r="F10" s="20">
        <f>-O4</f>
        <v>0</v>
      </c>
      <c r="G10" s="52">
        <f>-P4</f>
        <v>0</v>
      </c>
      <c r="H10" s="19" t="str">
        <f>IF(J11&lt;0,"L",IF(J11&gt;0,"W", ))</f>
        <v>L</v>
      </c>
      <c r="I10" s="20">
        <f>-O6</f>
        <v>0</v>
      </c>
      <c r="J10" s="46">
        <f>-P6</f>
        <v>0</v>
      </c>
      <c r="K10" s="19" t="str">
        <f>IF(M11&lt;0,"L",IF(M11&gt;0,"W", ))</f>
        <v>L</v>
      </c>
      <c r="L10" s="20">
        <f>-O8</f>
        <v>0</v>
      </c>
      <c r="M10" s="46">
        <f>-P8</f>
        <v>0</v>
      </c>
      <c r="N10" s="17"/>
      <c r="O10" s="18"/>
      <c r="P10" s="53"/>
      <c r="Q10" s="19" t="str">
        <f>IF(S11&lt;0,"L",IF(S11&gt;0,"W", ))</f>
        <v>W</v>
      </c>
      <c r="R10" s="20">
        <f>IF($I63&lt;$H63,$I63, -$H63)</f>
        <v>0</v>
      </c>
      <c r="S10" s="21">
        <f>IF($I64&lt;$H64,$I64, -$H64)</f>
        <v>0</v>
      </c>
      <c r="T10" s="47">
        <f>IF(E10="W",2, )</f>
        <v>0</v>
      </c>
      <c r="U10" s="26">
        <f>IF(G11&lt;0, 1, )</f>
        <v>1</v>
      </c>
      <c r="V10" s="25">
        <f>IF(H10="W",2, )</f>
        <v>0</v>
      </c>
      <c r="W10" s="26">
        <f>IF(J11&lt;0, 1, )</f>
        <v>1</v>
      </c>
      <c r="X10" s="25">
        <f>IF(K10="W",2, )</f>
        <v>0</v>
      </c>
      <c r="Y10" s="26">
        <f>IF(M11&lt;0, 1, )</f>
        <v>1</v>
      </c>
      <c r="Z10" s="23"/>
      <c r="AA10" s="24"/>
      <c r="AB10" s="25">
        <f>IF(Q10="W",2, )</f>
        <v>2</v>
      </c>
      <c r="AC10" s="26">
        <f>IF(S11&lt;0, 1, )</f>
        <v>0</v>
      </c>
      <c r="AD10" s="27">
        <f>SUM(T10:AC10)</f>
        <v>5</v>
      </c>
      <c r="AE10" s="127"/>
      <c r="AF10" s="45"/>
      <c r="AG10" s="26">
        <v>4</v>
      </c>
      <c r="AH10" s="26"/>
      <c r="AI10" s="76"/>
      <c r="AJ10" s="6"/>
      <c r="AK10" s="4">
        <f t="shared" si="0"/>
        <v>91196</v>
      </c>
      <c r="AM10" s="11" t="str">
        <f t="shared" si="1"/>
        <v>AGTTA</v>
      </c>
    </row>
    <row r="11" spans="1:39" ht="17" customHeight="1">
      <c r="A11" s="125" t="s">
        <v>5</v>
      </c>
      <c r="B11" s="31" t="s">
        <v>91</v>
      </c>
      <c r="C11" s="32"/>
      <c r="D11" s="33">
        <v>1211</v>
      </c>
      <c r="E11" s="58">
        <f>-N5</f>
        <v>-5</v>
      </c>
      <c r="F11" s="59">
        <f>-O5</f>
        <v>-13</v>
      </c>
      <c r="G11" s="60">
        <f>-P5</f>
        <v>-6</v>
      </c>
      <c r="H11" s="49">
        <f>-N7</f>
        <v>-4</v>
      </c>
      <c r="I11" s="50">
        <f>-O7</f>
        <v>-5</v>
      </c>
      <c r="J11" s="26">
        <f>-P7</f>
        <v>-8</v>
      </c>
      <c r="K11" s="49">
        <f>-N9</f>
        <v>-8</v>
      </c>
      <c r="L11" s="50">
        <f>-O9</f>
        <v>-5</v>
      </c>
      <c r="M11" s="26">
        <f>-P9</f>
        <v>-6</v>
      </c>
      <c r="N11" s="34"/>
      <c r="O11" s="35"/>
      <c r="P11" s="63"/>
      <c r="Q11" s="36">
        <f>IF($I65&lt;$H65,$I65, -$H65)</f>
        <v>3</v>
      </c>
      <c r="R11" s="37">
        <f>IF($I66&lt;$H66,$I66, -$H66)</f>
        <v>7</v>
      </c>
      <c r="S11" s="37">
        <f>IF($I67&lt;$H67,$I67, -$H67)</f>
        <v>4</v>
      </c>
      <c r="T11" s="51"/>
      <c r="U11" s="30"/>
      <c r="V11" s="41"/>
      <c r="W11" s="30"/>
      <c r="X11" s="41"/>
      <c r="Y11" s="30"/>
      <c r="Z11" s="39"/>
      <c r="AA11" s="40"/>
      <c r="AB11" s="41"/>
      <c r="AC11" s="30"/>
      <c r="AD11" s="42"/>
      <c r="AE11" s="51"/>
      <c r="AF11" s="30"/>
      <c r="AG11" s="62"/>
      <c r="AH11" s="62"/>
      <c r="AI11" s="76"/>
      <c r="AJ11" s="6">
        <v>4</v>
      </c>
      <c r="AK11" s="4" t="str">
        <f t="shared" si="0"/>
        <v xml:space="preserve">Sun, Charley </v>
      </c>
      <c r="AM11" s="4">
        <f t="shared" si="1"/>
        <v>1211</v>
      </c>
    </row>
    <row r="12" spans="1:39" ht="17" customHeight="1">
      <c r="A12" s="126"/>
      <c r="B12" s="14">
        <v>88526</v>
      </c>
      <c r="C12" s="15"/>
      <c r="D12" s="16" t="s">
        <v>60</v>
      </c>
      <c r="E12" s="19" t="str">
        <f>IF(G13&lt;0,"L",IF(G13&gt;0,"W", ))</f>
        <v>L</v>
      </c>
      <c r="F12" s="20">
        <f>-R4</f>
        <v>0</v>
      </c>
      <c r="G12" s="46">
        <f>-S4</f>
        <v>0</v>
      </c>
      <c r="H12" s="19" t="str">
        <f>IF(J13&lt;0,"L",IF(J13&gt;0,"W", ))</f>
        <v>L</v>
      </c>
      <c r="I12" s="20">
        <f>-R6</f>
        <v>0</v>
      </c>
      <c r="J12" s="52">
        <f>-S6</f>
        <v>0</v>
      </c>
      <c r="K12" s="19" t="str">
        <f>IF(M13&lt;0,"L",IF(M13&gt;0,"W", ))</f>
        <v>L</v>
      </c>
      <c r="L12" s="20">
        <f>-R8</f>
        <v>0</v>
      </c>
      <c r="M12" s="46">
        <f>-S8</f>
        <v>0</v>
      </c>
      <c r="N12" s="19" t="str">
        <f>IF(P13&lt;0,"L",IF(P13&gt;0,"W", ))</f>
        <v>L</v>
      </c>
      <c r="O12" s="20">
        <f>-R10</f>
        <v>0</v>
      </c>
      <c r="P12" s="46">
        <f>-S10</f>
        <v>0</v>
      </c>
      <c r="Q12" s="18"/>
      <c r="R12" s="18"/>
      <c r="S12" s="53"/>
      <c r="T12" s="47">
        <f>IF(E12="W",2, )</f>
        <v>0</v>
      </c>
      <c r="U12" s="26">
        <f>IF(G13&lt;0, 1, )</f>
        <v>1</v>
      </c>
      <c r="V12" s="25">
        <f>IF(H12="W",2, )</f>
        <v>0</v>
      </c>
      <c r="W12" s="26">
        <f>IF(J13&lt;0, 1, )</f>
        <v>1</v>
      </c>
      <c r="X12" s="25">
        <f>IF(K12="W",2, )</f>
        <v>0</v>
      </c>
      <c r="Y12" s="26">
        <f>IF(M13&lt;0, 1, )</f>
        <v>1</v>
      </c>
      <c r="Z12" s="25">
        <f>IF(N12="W",2, )</f>
        <v>0</v>
      </c>
      <c r="AA12" s="26">
        <f>IF(P13&lt;0, 1, )</f>
        <v>1</v>
      </c>
      <c r="AB12" s="23"/>
      <c r="AC12" s="24"/>
      <c r="AD12" s="27">
        <f>SUM(T12:AC12)</f>
        <v>4</v>
      </c>
      <c r="AE12" s="127"/>
      <c r="AF12" s="45"/>
      <c r="AG12" s="26">
        <v>5</v>
      </c>
      <c r="AH12" s="26"/>
      <c r="AI12" s="76"/>
      <c r="AJ12" s="6"/>
      <c r="AK12" s="4">
        <f t="shared" si="0"/>
        <v>88526</v>
      </c>
      <c r="AM12" s="11" t="str">
        <f t="shared" si="1"/>
        <v>Archi's</v>
      </c>
    </row>
    <row r="13" spans="1:39" ht="17" customHeight="1">
      <c r="A13" s="125" t="s">
        <v>14</v>
      </c>
      <c r="B13" s="55" t="s">
        <v>92</v>
      </c>
      <c r="C13" s="56"/>
      <c r="D13" s="57">
        <v>497</v>
      </c>
      <c r="E13" s="61">
        <f>-Q5</f>
        <v>-6</v>
      </c>
      <c r="F13" s="59">
        <f>-R5</f>
        <v>-3</v>
      </c>
      <c r="G13" s="62">
        <f>-S5</f>
        <v>-6</v>
      </c>
      <c r="H13" s="58">
        <f>-Q7</f>
        <v>-7</v>
      </c>
      <c r="I13" s="59">
        <f>-R7</f>
        <v>-3</v>
      </c>
      <c r="J13" s="60">
        <f>-S7</f>
        <v>-6</v>
      </c>
      <c r="K13" s="61">
        <f>-Q9</f>
        <v>-5</v>
      </c>
      <c r="L13" s="59">
        <f>-R9</f>
        <v>-7</v>
      </c>
      <c r="M13" s="62">
        <f>-S9</f>
        <v>-9</v>
      </c>
      <c r="N13" s="61">
        <f>-Q11</f>
        <v>-3</v>
      </c>
      <c r="O13" s="59">
        <f>-R11</f>
        <v>-7</v>
      </c>
      <c r="P13" s="62">
        <f>-S11</f>
        <v>-4</v>
      </c>
      <c r="Q13" s="35"/>
      <c r="R13" s="35"/>
      <c r="S13" s="63"/>
      <c r="T13" s="51"/>
      <c r="U13" s="30"/>
      <c r="V13" s="41"/>
      <c r="W13" s="30"/>
      <c r="X13" s="41"/>
      <c r="Y13" s="30"/>
      <c r="Z13" s="41"/>
      <c r="AA13" s="30"/>
      <c r="AB13" s="39"/>
      <c r="AC13" s="40"/>
      <c r="AD13" s="42"/>
      <c r="AE13" s="51"/>
      <c r="AF13" s="30"/>
      <c r="AG13" s="62"/>
      <c r="AH13" s="62"/>
      <c r="AI13" s="76"/>
      <c r="AJ13" s="6">
        <v>5</v>
      </c>
      <c r="AK13" s="4" t="str">
        <f t="shared" si="0"/>
        <v>Athalye, Archana M</v>
      </c>
      <c r="AM13" s="4">
        <f t="shared" si="1"/>
        <v>497</v>
      </c>
    </row>
    <row r="15" spans="1:39">
      <c r="B15" s="121" t="str">
        <f>B1</f>
        <v>Under 16 Singles</v>
      </c>
      <c r="C15" s="87">
        <f>B3</f>
        <v>0</v>
      </c>
      <c r="D15" s="87"/>
      <c r="E15" s="87"/>
      <c r="F15" s="87"/>
      <c r="G15" s="118"/>
      <c r="H15" s="128" t="s">
        <v>1</v>
      </c>
      <c r="I15" s="129">
        <f>D3</f>
        <v>1</v>
      </c>
      <c r="K15" s="4" t="s">
        <v>117</v>
      </c>
      <c r="S15" s="67"/>
      <c r="T15" s="76"/>
      <c r="AH15" s="4"/>
    </row>
    <row r="16" spans="1:39" ht="18" customHeight="1">
      <c r="A16" s="68"/>
      <c r="B16" s="130">
        <v>1</v>
      </c>
      <c r="C16" s="131"/>
      <c r="D16" s="131"/>
      <c r="E16" s="131"/>
      <c r="F16" s="131"/>
      <c r="G16" s="113"/>
      <c r="H16" s="69" t="s">
        <v>17</v>
      </c>
      <c r="I16" s="70"/>
      <c r="J16" s="68"/>
      <c r="K16" s="132"/>
      <c r="L16" s="132"/>
      <c r="M16" s="132"/>
      <c r="N16" s="132"/>
      <c r="O16" s="132"/>
      <c r="P16" s="132"/>
      <c r="Q16" s="132"/>
      <c r="R16" s="132"/>
      <c r="S16" s="133"/>
      <c r="T16" s="76"/>
      <c r="AH16" s="4"/>
    </row>
    <row r="17" spans="1:39" ht="18" customHeight="1">
      <c r="A17" s="72"/>
      <c r="B17" s="78"/>
      <c r="C17" s="79"/>
      <c r="D17" s="79"/>
      <c r="E17" s="79"/>
      <c r="F17" s="79"/>
      <c r="G17" s="134"/>
      <c r="H17" s="73" t="s">
        <v>17</v>
      </c>
      <c r="I17" s="74"/>
      <c r="J17" s="72"/>
      <c r="K17" s="81"/>
      <c r="L17" s="81"/>
      <c r="M17" s="81"/>
      <c r="N17" s="81"/>
      <c r="O17" s="81"/>
      <c r="P17" s="81"/>
      <c r="Q17" s="81"/>
      <c r="R17" s="126"/>
      <c r="S17" s="133"/>
      <c r="T17" s="76"/>
      <c r="AH17" s="4"/>
    </row>
    <row r="18" spans="1:39" ht="18" customHeight="1">
      <c r="A18" s="72" t="s">
        <v>2</v>
      </c>
      <c r="B18" s="135" t="str">
        <f>B5</f>
        <v xml:space="preserve">Zhang, Albert </v>
      </c>
      <c r="C18" s="79"/>
      <c r="D18" s="79"/>
      <c r="E18" s="429">
        <f>D5</f>
        <v>2194</v>
      </c>
      <c r="F18" s="429"/>
      <c r="G18" s="137"/>
      <c r="H18" s="73">
        <v>11</v>
      </c>
      <c r="I18" s="74">
        <v>7</v>
      </c>
      <c r="J18" s="277" t="str">
        <f>B11</f>
        <v xml:space="preserve">Sun, Charley </v>
      </c>
      <c r="K18" s="81"/>
      <c r="L18" s="81"/>
      <c r="M18" s="81"/>
      <c r="N18" s="81"/>
      <c r="O18" s="81"/>
      <c r="P18" s="429">
        <f>D11</f>
        <v>1211</v>
      </c>
      <c r="Q18" s="429"/>
      <c r="R18" s="126"/>
      <c r="S18" s="138" t="s">
        <v>5</v>
      </c>
      <c r="T18" s="139"/>
      <c r="AH18" s="4"/>
    </row>
    <row r="19" spans="1:39" ht="18" customHeight="1">
      <c r="A19" s="72"/>
      <c r="B19" s="78"/>
      <c r="C19" s="79"/>
      <c r="D19" s="79"/>
      <c r="E19" s="79"/>
      <c r="F19" s="79"/>
      <c r="G19" s="137"/>
      <c r="H19" s="73">
        <v>11</v>
      </c>
      <c r="I19" s="74">
        <v>3</v>
      </c>
      <c r="J19" s="80"/>
      <c r="K19" s="81"/>
      <c r="L19" s="81"/>
      <c r="M19" s="81"/>
      <c r="N19" s="81"/>
      <c r="O19" s="81"/>
      <c r="P19" s="81"/>
      <c r="Q19" s="81"/>
      <c r="R19" s="140"/>
      <c r="S19" s="141"/>
      <c r="T19" s="139"/>
      <c r="AH19" s="4"/>
    </row>
    <row r="20" spans="1:39" ht="18" customHeight="1">
      <c r="A20" s="107"/>
      <c r="B20" s="142"/>
      <c r="C20" s="143"/>
      <c r="D20" s="143"/>
      <c r="E20" s="143"/>
      <c r="F20" s="143"/>
      <c r="G20" s="119"/>
      <c r="H20" s="84">
        <v>11</v>
      </c>
      <c r="I20" s="85">
        <v>6</v>
      </c>
      <c r="J20" s="144"/>
      <c r="K20" s="81"/>
      <c r="L20" s="81"/>
      <c r="M20" s="81"/>
      <c r="N20" s="81"/>
      <c r="O20" s="81"/>
      <c r="P20" s="81"/>
      <c r="Q20" s="81"/>
      <c r="R20" s="81"/>
      <c r="S20" s="145"/>
      <c r="T20" s="76"/>
      <c r="AH20" s="4"/>
    </row>
    <row r="21" spans="1:39" ht="18" customHeight="1">
      <c r="A21" s="68"/>
      <c r="B21" s="130">
        <v>2</v>
      </c>
      <c r="C21" s="131"/>
      <c r="D21" s="131"/>
      <c r="E21" s="131"/>
      <c r="F21" s="131"/>
      <c r="G21" s="113"/>
      <c r="H21" s="69" t="s">
        <v>17</v>
      </c>
      <c r="I21" s="70"/>
      <c r="J21" s="68"/>
      <c r="K21" s="132"/>
      <c r="L21" s="132"/>
      <c r="M21" s="132"/>
      <c r="N21" s="132"/>
      <c r="O21" s="132"/>
      <c r="P21" s="132"/>
      <c r="Q21" s="132"/>
      <c r="R21" s="132"/>
      <c r="S21" s="146"/>
      <c r="T21" s="76"/>
      <c r="AH21" s="4"/>
    </row>
    <row r="22" spans="1:39" ht="18" customHeight="1">
      <c r="A22" s="72"/>
      <c r="B22" s="78"/>
      <c r="C22" s="79"/>
      <c r="D22" s="79"/>
      <c r="E22" s="79"/>
      <c r="F22" s="79"/>
      <c r="G22" s="134"/>
      <c r="H22" s="73" t="s">
        <v>17</v>
      </c>
      <c r="I22" s="74"/>
      <c r="J22" s="72"/>
      <c r="K22" s="81"/>
      <c r="L22" s="81"/>
      <c r="M22" s="81"/>
      <c r="N22" s="81"/>
      <c r="O22" s="81"/>
      <c r="P22" s="81"/>
      <c r="Q22" s="81"/>
      <c r="R22" s="81"/>
      <c r="S22" s="147"/>
      <c r="T22" s="76"/>
      <c r="AH22" s="4"/>
    </row>
    <row r="23" spans="1:39" ht="18" customHeight="1">
      <c r="A23" s="72" t="s">
        <v>4</v>
      </c>
      <c r="B23" s="78" t="str">
        <f>$B9</f>
        <v xml:space="preserve">Wang, David </v>
      </c>
      <c r="C23" s="79"/>
      <c r="D23" s="79"/>
      <c r="E23" s="429">
        <f>D9</f>
        <v>1939</v>
      </c>
      <c r="F23" s="429"/>
      <c r="G23" s="137"/>
      <c r="H23" s="73">
        <v>11</v>
      </c>
      <c r="I23" s="74">
        <v>8</v>
      </c>
      <c r="J23" s="277" t="str">
        <f>B13</f>
        <v>Athalye, Archana M</v>
      </c>
      <c r="K23" s="81"/>
      <c r="L23" s="81"/>
      <c r="M23" s="81"/>
      <c r="N23" s="81"/>
      <c r="O23" s="81"/>
      <c r="P23" s="429">
        <f>D13</f>
        <v>497</v>
      </c>
      <c r="Q23" s="429"/>
      <c r="R23" s="140">
        <v>0</v>
      </c>
      <c r="S23" s="138" t="s">
        <v>14</v>
      </c>
      <c r="T23" s="139"/>
      <c r="AH23" s="4"/>
    </row>
    <row r="24" spans="1:39" ht="18" customHeight="1">
      <c r="A24" s="72"/>
      <c r="B24" s="78"/>
      <c r="C24" s="79"/>
      <c r="D24" s="79"/>
      <c r="E24" s="79"/>
      <c r="F24" s="79"/>
      <c r="G24" s="137"/>
      <c r="H24" s="73">
        <v>11</v>
      </c>
      <c r="I24" s="74">
        <v>5</v>
      </c>
      <c r="J24" s="80"/>
      <c r="K24" s="81"/>
      <c r="L24" s="81"/>
      <c r="M24" s="81"/>
      <c r="N24" s="81"/>
      <c r="O24" s="81"/>
      <c r="P24" s="81"/>
      <c r="Q24" s="81"/>
      <c r="R24" s="140"/>
      <c r="S24" s="141"/>
      <c r="T24" s="139"/>
      <c r="AH24" s="4"/>
    </row>
    <row r="25" spans="1:39" ht="18" customHeight="1">
      <c r="A25" s="107" t="s">
        <v>10</v>
      </c>
      <c r="B25" s="142"/>
      <c r="C25" s="143"/>
      <c r="D25" s="143"/>
      <c r="E25" s="143"/>
      <c r="F25" s="143"/>
      <c r="G25" s="119"/>
      <c r="H25" s="84">
        <v>11</v>
      </c>
      <c r="I25" s="85">
        <v>6</v>
      </c>
      <c r="J25" s="144"/>
      <c r="K25" s="81"/>
      <c r="L25" s="81"/>
      <c r="M25" s="81"/>
      <c r="N25" s="81"/>
      <c r="O25" s="81"/>
      <c r="P25" s="81"/>
      <c r="Q25" s="81"/>
      <c r="R25" s="81"/>
      <c r="S25" s="147"/>
      <c r="T25" s="76"/>
      <c r="AH25" s="4"/>
    </row>
    <row r="26" spans="1:39" ht="18" customHeight="1">
      <c r="A26" s="68"/>
      <c r="B26" s="130">
        <v>3</v>
      </c>
      <c r="C26" s="131"/>
      <c r="D26" s="131"/>
      <c r="E26" s="131"/>
      <c r="F26" s="131"/>
      <c r="G26" s="113"/>
      <c r="H26" s="69" t="s">
        <v>17</v>
      </c>
      <c r="I26" s="70"/>
      <c r="J26" s="68"/>
      <c r="K26" s="132"/>
      <c r="L26" s="132"/>
      <c r="M26" s="132"/>
      <c r="N26" s="132"/>
      <c r="O26" s="132"/>
      <c r="P26" s="132"/>
      <c r="Q26" s="132"/>
      <c r="R26" s="132"/>
      <c r="S26" s="146"/>
      <c r="T26" s="76"/>
      <c r="AH26" s="4"/>
    </row>
    <row r="27" spans="1:39" ht="18" customHeight="1">
      <c r="A27" s="72"/>
      <c r="B27" s="78"/>
      <c r="C27" s="79"/>
      <c r="D27" s="79"/>
      <c r="E27" s="79"/>
      <c r="F27" s="79"/>
      <c r="G27" s="134"/>
      <c r="H27" s="73" t="s">
        <v>17</v>
      </c>
      <c r="I27" s="74"/>
      <c r="J27" s="72"/>
      <c r="K27" s="81"/>
      <c r="L27" s="81"/>
      <c r="M27" s="81"/>
      <c r="N27" s="81"/>
      <c r="O27" s="81"/>
      <c r="P27" s="81"/>
      <c r="Q27" s="81"/>
      <c r="R27" s="126"/>
      <c r="S27" s="147"/>
      <c r="T27" s="76"/>
      <c r="AH27" s="4"/>
    </row>
    <row r="28" spans="1:39" ht="18" customHeight="1">
      <c r="A28" s="72" t="s">
        <v>3</v>
      </c>
      <c r="B28" s="135" t="str">
        <f>B7</f>
        <v xml:space="preserve">Koh, C. Brandon </v>
      </c>
      <c r="C28" s="79"/>
      <c r="D28" s="79"/>
      <c r="E28" s="429">
        <f>D7</f>
        <v>1962</v>
      </c>
      <c r="F28" s="429"/>
      <c r="G28" s="137"/>
      <c r="H28" s="73">
        <v>11</v>
      </c>
      <c r="I28" s="74">
        <v>6</v>
      </c>
      <c r="J28" s="80" t="str">
        <f>$B13</f>
        <v>Athalye, Archana M</v>
      </c>
      <c r="K28" s="81"/>
      <c r="L28" s="81"/>
      <c r="M28" s="81"/>
      <c r="N28" s="81"/>
      <c r="O28" s="81"/>
      <c r="P28" s="429">
        <f>D13</f>
        <v>497</v>
      </c>
      <c r="Q28" s="429"/>
      <c r="R28" s="126"/>
      <c r="S28" s="138" t="s">
        <v>14</v>
      </c>
      <c r="T28" s="139"/>
      <c r="AH28" s="4"/>
    </row>
    <row r="29" spans="1:39" ht="18" customHeight="1">
      <c r="A29" s="72"/>
      <c r="B29" s="78"/>
      <c r="C29" s="79"/>
      <c r="D29" s="79"/>
      <c r="E29" s="79"/>
      <c r="F29" s="79"/>
      <c r="G29" s="137"/>
      <c r="H29" s="73">
        <v>11</v>
      </c>
      <c r="I29" s="74">
        <v>3</v>
      </c>
      <c r="J29" s="78"/>
      <c r="K29" s="81"/>
      <c r="L29" s="81"/>
      <c r="M29" s="81"/>
      <c r="N29" s="81"/>
      <c r="O29" s="81"/>
      <c r="P29" s="81"/>
      <c r="Q29" s="81"/>
      <c r="R29" s="140"/>
      <c r="S29" s="141"/>
      <c r="T29" s="139"/>
      <c r="AH29" s="4"/>
      <c r="AJ29" s="87"/>
      <c r="AK29" s="87"/>
      <c r="AL29" s="87"/>
      <c r="AM29" s="87"/>
    </row>
    <row r="30" spans="1:39" ht="18" customHeight="1">
      <c r="A30" s="107" t="s">
        <v>10</v>
      </c>
      <c r="B30" s="142"/>
      <c r="C30" s="143"/>
      <c r="D30" s="143"/>
      <c r="E30" s="143"/>
      <c r="F30" s="143"/>
      <c r="G30" s="119"/>
      <c r="H30" s="84">
        <v>11</v>
      </c>
      <c r="I30" s="85">
        <v>6</v>
      </c>
      <c r="J30" s="144"/>
      <c r="K30" s="81"/>
      <c r="L30" s="81"/>
      <c r="M30" s="81"/>
      <c r="N30" s="81"/>
      <c r="O30" s="81"/>
      <c r="P30" s="81"/>
      <c r="Q30" s="81"/>
      <c r="R30" s="81"/>
      <c r="S30" s="147"/>
      <c r="T30" s="76"/>
      <c r="AH30" s="4"/>
      <c r="AJ30" s="87"/>
      <c r="AK30" s="87"/>
      <c r="AL30" s="87"/>
      <c r="AM30" s="87"/>
    </row>
    <row r="31" spans="1:39" ht="18" customHeight="1">
      <c r="A31" s="68"/>
      <c r="B31" s="130">
        <v>4</v>
      </c>
      <c r="C31" s="131"/>
      <c r="D31" s="131"/>
      <c r="E31" s="131"/>
      <c r="F31" s="131"/>
      <c r="G31" s="113"/>
      <c r="H31" s="69" t="s">
        <v>17</v>
      </c>
      <c r="I31" s="70"/>
      <c r="J31" s="68"/>
      <c r="K31" s="132"/>
      <c r="L31" s="132"/>
      <c r="M31" s="132"/>
      <c r="N31" s="132"/>
      <c r="O31" s="132"/>
      <c r="P31" s="132"/>
      <c r="Q31" s="132"/>
      <c r="R31" s="132"/>
      <c r="S31" s="146"/>
      <c r="T31" s="76"/>
      <c r="AH31" s="4"/>
      <c r="AJ31" s="87"/>
      <c r="AK31" s="87"/>
      <c r="AL31" s="87"/>
      <c r="AM31" s="87"/>
    </row>
    <row r="32" spans="1:39" ht="18" customHeight="1">
      <c r="A32" s="72"/>
      <c r="B32" s="78"/>
      <c r="C32" s="79"/>
      <c r="D32" s="79"/>
      <c r="E32" s="79"/>
      <c r="F32" s="79"/>
      <c r="G32" s="134"/>
      <c r="H32" s="73">
        <v>8</v>
      </c>
      <c r="I32" s="74">
        <v>11</v>
      </c>
      <c r="J32" s="72"/>
      <c r="K32" s="81"/>
      <c r="L32" s="81"/>
      <c r="M32" s="81"/>
      <c r="N32" s="81"/>
      <c r="O32" s="81"/>
      <c r="P32" s="81"/>
      <c r="Q32" s="81"/>
      <c r="R32" s="81"/>
      <c r="S32" s="147"/>
      <c r="T32" s="76"/>
      <c r="AH32" s="4"/>
      <c r="AJ32" s="87"/>
      <c r="AK32" s="87"/>
      <c r="AL32" s="87"/>
      <c r="AM32" s="87"/>
    </row>
    <row r="33" spans="1:39" ht="18" customHeight="1">
      <c r="A33" s="72" t="s">
        <v>4</v>
      </c>
      <c r="B33" s="135" t="str">
        <f>B9</f>
        <v xml:space="preserve">Wang, David </v>
      </c>
      <c r="C33" s="79"/>
      <c r="D33" s="79"/>
      <c r="E33" s="429">
        <f>D9</f>
        <v>1939</v>
      </c>
      <c r="F33" s="429"/>
      <c r="G33" s="137"/>
      <c r="H33" s="73">
        <v>11</v>
      </c>
      <c r="I33" s="74">
        <v>3</v>
      </c>
      <c r="J33" s="135" t="str">
        <f>B11</f>
        <v xml:space="preserve">Sun, Charley </v>
      </c>
      <c r="K33" s="81"/>
      <c r="L33" s="81"/>
      <c r="M33" s="81"/>
      <c r="N33" s="81"/>
      <c r="O33" s="81"/>
      <c r="P33" s="429">
        <f>D11</f>
        <v>1211</v>
      </c>
      <c r="Q33" s="429"/>
      <c r="R33" s="140">
        <v>0</v>
      </c>
      <c r="S33" s="138" t="s">
        <v>5</v>
      </c>
      <c r="T33" s="139"/>
      <c r="AH33" s="4"/>
      <c r="AJ33" s="87"/>
      <c r="AK33" s="87"/>
      <c r="AL33" s="87"/>
      <c r="AM33" s="87"/>
    </row>
    <row r="34" spans="1:39" ht="18" customHeight="1">
      <c r="A34" s="72"/>
      <c r="B34" s="78"/>
      <c r="C34" s="79"/>
      <c r="D34" s="79"/>
      <c r="E34" s="79"/>
      <c r="F34" s="79"/>
      <c r="G34" s="137"/>
      <c r="H34" s="73">
        <v>11</v>
      </c>
      <c r="I34" s="74">
        <v>9</v>
      </c>
      <c r="J34" s="80"/>
      <c r="K34" s="81"/>
      <c r="L34" s="81"/>
      <c r="M34" s="81"/>
      <c r="N34" s="81"/>
      <c r="O34" s="81"/>
      <c r="P34" s="81"/>
      <c r="Q34" s="81"/>
      <c r="R34" s="140"/>
      <c r="S34" s="141"/>
      <c r="T34" s="139"/>
      <c r="AH34" s="4"/>
      <c r="AJ34" s="87"/>
      <c r="AK34" s="87"/>
      <c r="AL34" s="87"/>
      <c r="AM34" s="87"/>
    </row>
    <row r="35" spans="1:39" ht="18" customHeight="1">
      <c r="A35" s="107" t="s">
        <v>10</v>
      </c>
      <c r="B35" s="142"/>
      <c r="C35" s="143"/>
      <c r="D35" s="143"/>
      <c r="E35" s="143"/>
      <c r="F35" s="143"/>
      <c r="G35" s="119"/>
      <c r="H35" s="84">
        <v>11</v>
      </c>
      <c r="I35" s="85">
        <v>7</v>
      </c>
      <c r="J35" s="144"/>
      <c r="K35" s="81"/>
      <c r="L35" s="81"/>
      <c r="M35" s="81"/>
      <c r="N35" s="81"/>
      <c r="O35" s="81"/>
      <c r="P35" s="81"/>
      <c r="Q35" s="81"/>
      <c r="R35" s="81"/>
      <c r="S35" s="147"/>
      <c r="T35" s="76"/>
      <c r="AH35" s="4"/>
      <c r="AJ35" s="87"/>
      <c r="AK35" s="87"/>
      <c r="AL35" s="87"/>
      <c r="AM35" s="87"/>
    </row>
    <row r="36" spans="1:39" ht="18" customHeight="1">
      <c r="A36" s="68"/>
      <c r="B36" s="130">
        <v>5</v>
      </c>
      <c r="C36" s="131"/>
      <c r="D36" s="131"/>
      <c r="E36" s="131"/>
      <c r="F36" s="131"/>
      <c r="G36" s="113"/>
      <c r="H36" s="69" t="s">
        <v>17</v>
      </c>
      <c r="I36" s="70"/>
      <c r="J36" s="68"/>
      <c r="K36" s="132"/>
      <c r="L36" s="132"/>
      <c r="M36" s="132"/>
      <c r="N36" s="132"/>
      <c r="O36" s="132"/>
      <c r="P36" s="132"/>
      <c r="Q36" s="132"/>
      <c r="R36" s="132"/>
      <c r="S36" s="146"/>
      <c r="T36" s="76"/>
      <c r="AH36" s="4"/>
      <c r="AJ36" s="87"/>
      <c r="AK36" s="87"/>
      <c r="AL36" s="87"/>
      <c r="AM36" s="87"/>
    </row>
    <row r="37" spans="1:39" ht="18" customHeight="1">
      <c r="A37" s="72"/>
      <c r="B37" s="78"/>
      <c r="C37" s="79"/>
      <c r="D37" s="79"/>
      <c r="E37" s="79"/>
      <c r="F37" s="79"/>
      <c r="G37" s="134"/>
      <c r="H37" s="73" t="s">
        <v>17</v>
      </c>
      <c r="I37" s="74"/>
      <c r="J37" s="72"/>
      <c r="K37" s="81"/>
      <c r="L37" s="81"/>
      <c r="M37" s="81"/>
      <c r="N37" s="81"/>
      <c r="O37" s="81"/>
      <c r="P37" s="81"/>
      <c r="Q37" s="81"/>
      <c r="R37" s="126"/>
      <c r="S37" s="147"/>
      <c r="T37" s="76"/>
      <c r="AH37" s="4"/>
      <c r="AJ37" s="87"/>
      <c r="AK37" s="87"/>
      <c r="AL37" s="87"/>
      <c r="AM37" s="87"/>
    </row>
    <row r="38" spans="1:39" ht="18" customHeight="1">
      <c r="A38" s="72" t="s">
        <v>2</v>
      </c>
      <c r="B38" s="135" t="str">
        <f>$B5</f>
        <v xml:space="preserve">Zhang, Albert </v>
      </c>
      <c r="C38" s="81"/>
      <c r="D38" s="81"/>
      <c r="E38" s="429">
        <f>D5</f>
        <v>2194</v>
      </c>
      <c r="F38" s="429"/>
      <c r="G38" s="137"/>
      <c r="H38" s="73">
        <v>11</v>
      </c>
      <c r="I38" s="74">
        <v>5</v>
      </c>
      <c r="J38" s="277" t="str">
        <f>B9</f>
        <v xml:space="preserve">Wang, David </v>
      </c>
      <c r="K38" s="81"/>
      <c r="L38" s="81"/>
      <c r="M38" s="81"/>
      <c r="N38" s="81"/>
      <c r="O38" s="81"/>
      <c r="P38" s="429">
        <f>D9</f>
        <v>1939</v>
      </c>
      <c r="Q38" s="429"/>
      <c r="R38" s="126"/>
      <c r="S38" s="138" t="s">
        <v>4</v>
      </c>
      <c r="T38" s="139"/>
      <c r="AH38" s="4"/>
      <c r="AJ38" s="87"/>
      <c r="AK38" s="87"/>
      <c r="AL38" s="87"/>
      <c r="AM38" s="87"/>
    </row>
    <row r="39" spans="1:39" ht="18" customHeight="1">
      <c r="A39" s="72"/>
      <c r="B39" s="78"/>
      <c r="C39" s="81"/>
      <c r="D39" s="81"/>
      <c r="E39" s="81"/>
      <c r="F39" s="81"/>
      <c r="G39" s="137"/>
      <c r="H39" s="73">
        <v>15</v>
      </c>
      <c r="I39" s="74">
        <v>13</v>
      </c>
      <c r="J39" s="78"/>
      <c r="K39" s="81"/>
      <c r="L39" s="81"/>
      <c r="M39" s="81"/>
      <c r="N39" s="81"/>
      <c r="O39" s="81"/>
      <c r="P39" s="81"/>
      <c r="Q39" s="81"/>
      <c r="R39" s="140"/>
      <c r="S39" s="141"/>
      <c r="T39" s="139"/>
      <c r="AH39" s="4"/>
      <c r="AJ39" s="87"/>
      <c r="AK39" s="87"/>
      <c r="AL39" s="87"/>
      <c r="AM39" s="87"/>
    </row>
    <row r="40" spans="1:39" ht="18" customHeight="1">
      <c r="A40" s="107" t="s">
        <v>10</v>
      </c>
      <c r="B40" s="142"/>
      <c r="C40" s="143"/>
      <c r="D40" s="143"/>
      <c r="E40" s="143"/>
      <c r="F40" s="143"/>
      <c r="G40" s="119"/>
      <c r="H40" s="84">
        <v>11</v>
      </c>
      <c r="I40" s="85">
        <v>6</v>
      </c>
      <c r="J40" s="144"/>
      <c r="K40" s="81"/>
      <c r="L40" s="81"/>
      <c r="M40" s="81"/>
      <c r="N40" s="81"/>
      <c r="O40" s="81"/>
      <c r="P40" s="81"/>
      <c r="Q40" s="81"/>
      <c r="R40" s="81"/>
      <c r="S40" s="147"/>
      <c r="T40" s="76"/>
      <c r="AH40" s="4"/>
      <c r="AJ40" s="87"/>
      <c r="AK40" s="87"/>
      <c r="AL40" s="87"/>
      <c r="AM40" s="87"/>
    </row>
    <row r="41" spans="1:39" ht="18" customHeight="1">
      <c r="A41" s="68"/>
      <c r="B41" s="130">
        <v>6</v>
      </c>
      <c r="C41" s="131"/>
      <c r="D41" s="131"/>
      <c r="E41" s="131"/>
      <c r="F41" s="131"/>
      <c r="G41" s="113"/>
      <c r="H41" s="69" t="s">
        <v>17</v>
      </c>
      <c r="I41" s="70"/>
      <c r="J41" s="68"/>
      <c r="K41" s="132"/>
      <c r="L41" s="132"/>
      <c r="M41" s="132"/>
      <c r="N41" s="132"/>
      <c r="O41" s="132"/>
      <c r="P41" s="132"/>
      <c r="Q41" s="132"/>
      <c r="R41" s="132"/>
      <c r="S41" s="146"/>
      <c r="T41" s="76"/>
      <c r="AH41" s="4"/>
      <c r="AJ41" s="87"/>
      <c r="AK41" s="87"/>
      <c r="AL41" s="87"/>
      <c r="AM41" s="87"/>
    </row>
    <row r="42" spans="1:39" ht="18" customHeight="1">
      <c r="A42" s="72"/>
      <c r="B42" s="78"/>
      <c r="C42" s="79"/>
      <c r="D42" s="79"/>
      <c r="E42" s="79"/>
      <c r="F42" s="79"/>
      <c r="G42" s="134"/>
      <c r="H42" s="73" t="s">
        <v>17</v>
      </c>
      <c r="I42" s="74"/>
      <c r="J42" s="72"/>
      <c r="K42" s="81"/>
      <c r="L42" s="81"/>
      <c r="M42" s="81"/>
      <c r="N42" s="81"/>
      <c r="O42" s="81"/>
      <c r="P42" s="81"/>
      <c r="Q42" s="81"/>
      <c r="R42" s="126"/>
      <c r="S42" s="147"/>
      <c r="T42" s="76"/>
      <c r="AH42" s="4"/>
      <c r="AJ42" s="87"/>
      <c r="AK42" s="87"/>
      <c r="AL42" s="87"/>
      <c r="AM42" s="87"/>
    </row>
    <row r="43" spans="1:39" ht="18" customHeight="1">
      <c r="A43" s="72" t="s">
        <v>3</v>
      </c>
      <c r="B43" s="135" t="str">
        <f>B7</f>
        <v xml:space="preserve">Koh, C. Brandon </v>
      </c>
      <c r="C43" s="79"/>
      <c r="D43" s="79"/>
      <c r="E43" s="429">
        <f>D7</f>
        <v>1962</v>
      </c>
      <c r="F43" s="429"/>
      <c r="G43" s="137"/>
      <c r="H43" s="73">
        <v>11</v>
      </c>
      <c r="I43" s="74">
        <v>5</v>
      </c>
      <c r="J43" s="277" t="str">
        <f>B11</f>
        <v xml:space="preserve">Sun, Charley </v>
      </c>
      <c r="K43" s="81"/>
      <c r="L43" s="81"/>
      <c r="M43" s="81"/>
      <c r="N43" s="81"/>
      <c r="O43" s="81"/>
      <c r="P43" s="429">
        <f>D11</f>
        <v>1211</v>
      </c>
      <c r="Q43" s="429"/>
      <c r="R43" s="126"/>
      <c r="S43" s="138" t="s">
        <v>5</v>
      </c>
      <c r="T43" s="139"/>
      <c r="AH43" s="4"/>
      <c r="AJ43" s="87"/>
      <c r="AK43" s="87"/>
      <c r="AL43" s="87"/>
      <c r="AM43" s="87"/>
    </row>
    <row r="44" spans="1:39" ht="18" customHeight="1">
      <c r="A44" s="72"/>
      <c r="B44" s="78"/>
      <c r="C44" s="79"/>
      <c r="D44" s="79"/>
      <c r="E44" s="79"/>
      <c r="F44" s="79"/>
      <c r="G44" s="137"/>
      <c r="H44" s="73">
        <v>11</v>
      </c>
      <c r="I44" s="74">
        <v>7</v>
      </c>
      <c r="J44" s="80"/>
      <c r="K44" s="81"/>
      <c r="L44" s="81"/>
      <c r="M44" s="81"/>
      <c r="N44" s="81"/>
      <c r="O44" s="81"/>
      <c r="P44" s="81"/>
      <c r="Q44" s="81"/>
      <c r="R44" s="140"/>
      <c r="S44" s="141"/>
      <c r="T44" s="139"/>
      <c r="AH44" s="4"/>
      <c r="AJ44" s="87"/>
      <c r="AK44" s="87"/>
      <c r="AL44" s="87"/>
      <c r="AM44" s="87"/>
    </row>
    <row r="45" spans="1:39" ht="18" customHeight="1">
      <c r="A45" s="107" t="s">
        <v>10</v>
      </c>
      <c r="B45" s="142"/>
      <c r="C45" s="143"/>
      <c r="D45" s="143"/>
      <c r="E45" s="143"/>
      <c r="F45" s="143"/>
      <c r="G45" s="119"/>
      <c r="H45" s="84">
        <v>11</v>
      </c>
      <c r="I45" s="85">
        <v>9</v>
      </c>
      <c r="J45" s="144"/>
      <c r="K45" s="81"/>
      <c r="L45" s="81"/>
      <c r="M45" s="81"/>
      <c r="N45" s="81"/>
      <c r="O45" s="81"/>
      <c r="P45" s="81"/>
      <c r="Q45" s="81"/>
      <c r="R45" s="81"/>
      <c r="S45" s="147"/>
      <c r="T45" s="76"/>
      <c r="AH45" s="4"/>
      <c r="AJ45" s="87"/>
      <c r="AK45" s="87"/>
      <c r="AL45" s="87"/>
      <c r="AM45" s="87"/>
    </row>
    <row r="46" spans="1:39" ht="18" customHeight="1">
      <c r="A46" s="68"/>
      <c r="B46" s="130">
        <v>7</v>
      </c>
      <c r="C46" s="131"/>
      <c r="D46" s="131"/>
      <c r="E46" s="131"/>
      <c r="F46" s="131"/>
      <c r="G46" s="113"/>
      <c r="H46" s="69" t="s">
        <v>17</v>
      </c>
      <c r="I46" s="70"/>
      <c r="J46" s="68"/>
      <c r="K46" s="132"/>
      <c r="L46" s="132"/>
      <c r="M46" s="132"/>
      <c r="N46" s="132"/>
      <c r="O46" s="132"/>
      <c r="P46" s="132"/>
      <c r="Q46" s="132"/>
      <c r="R46" s="132"/>
      <c r="S46" s="146"/>
      <c r="T46" s="76"/>
      <c r="AH46" s="4"/>
      <c r="AJ46" s="87"/>
      <c r="AK46" s="87"/>
      <c r="AL46" s="87"/>
      <c r="AM46" s="87"/>
    </row>
    <row r="47" spans="1:39" ht="18" customHeight="1">
      <c r="A47" s="72"/>
      <c r="B47" s="78"/>
      <c r="C47" s="79"/>
      <c r="D47" s="79"/>
      <c r="E47" s="79"/>
      <c r="F47" s="79"/>
      <c r="G47" s="134"/>
      <c r="H47" s="73">
        <v>11</v>
      </c>
      <c r="I47" s="74">
        <v>8</v>
      </c>
      <c r="J47" s="72"/>
      <c r="K47" s="81"/>
      <c r="L47" s="81"/>
      <c r="M47" s="81"/>
      <c r="N47" s="81"/>
      <c r="O47" s="81"/>
      <c r="P47" s="81"/>
      <c r="Q47" s="81"/>
      <c r="R47" s="81"/>
      <c r="S47" s="147"/>
      <c r="T47" s="76"/>
      <c r="AH47" s="4"/>
      <c r="AJ47" s="87"/>
      <c r="AK47" s="87"/>
      <c r="AL47" s="87"/>
      <c r="AM47" s="87"/>
    </row>
    <row r="48" spans="1:39" ht="18" customHeight="1">
      <c r="A48" s="72" t="s">
        <v>2</v>
      </c>
      <c r="B48" s="135" t="str">
        <f>$B5</f>
        <v xml:space="preserve">Zhang, Albert </v>
      </c>
      <c r="C48" s="79"/>
      <c r="D48" s="79"/>
      <c r="E48" s="429">
        <f>D5</f>
        <v>2194</v>
      </c>
      <c r="F48" s="429"/>
      <c r="G48" s="137"/>
      <c r="H48" s="73">
        <v>9</v>
      </c>
      <c r="I48" s="74">
        <v>11</v>
      </c>
      <c r="J48" s="135" t="str">
        <f>B7</f>
        <v xml:space="preserve">Koh, C. Brandon </v>
      </c>
      <c r="K48" s="81"/>
      <c r="L48" s="81"/>
      <c r="M48" s="81"/>
      <c r="N48" s="81"/>
      <c r="O48" s="81"/>
      <c r="P48" s="429">
        <f>D7</f>
        <v>1962</v>
      </c>
      <c r="Q48" s="429"/>
      <c r="R48" s="140">
        <v>0</v>
      </c>
      <c r="S48" s="138" t="s">
        <v>3</v>
      </c>
      <c r="T48" s="139"/>
      <c r="AH48" s="4"/>
      <c r="AJ48" s="87"/>
      <c r="AK48" s="87"/>
      <c r="AL48" s="87"/>
      <c r="AM48" s="87"/>
    </row>
    <row r="49" spans="1:39" ht="18" customHeight="1">
      <c r="A49" s="72"/>
      <c r="B49" s="78"/>
      <c r="C49" s="79"/>
      <c r="D49" s="79"/>
      <c r="E49" s="79"/>
      <c r="F49" s="79"/>
      <c r="G49" s="137"/>
      <c r="H49" s="73">
        <v>11</v>
      </c>
      <c r="I49" s="74">
        <v>2</v>
      </c>
      <c r="J49" s="78"/>
      <c r="K49" s="81"/>
      <c r="L49" s="81"/>
      <c r="M49" s="81"/>
      <c r="N49" s="81"/>
      <c r="O49" s="81"/>
      <c r="P49" s="81"/>
      <c r="Q49" s="81"/>
      <c r="R49" s="140"/>
      <c r="S49" s="141"/>
      <c r="T49" s="139"/>
      <c r="AH49" s="4"/>
      <c r="AJ49" s="87"/>
      <c r="AK49" s="87"/>
      <c r="AL49" s="87"/>
      <c r="AM49" s="87"/>
    </row>
    <row r="50" spans="1:39" ht="18" customHeight="1">
      <c r="A50" s="107" t="s">
        <v>10</v>
      </c>
      <c r="B50" s="142"/>
      <c r="C50" s="143"/>
      <c r="D50" s="143"/>
      <c r="E50" s="143"/>
      <c r="F50" s="143"/>
      <c r="G50" s="119"/>
      <c r="H50" s="84">
        <v>11</v>
      </c>
      <c r="I50" s="85">
        <v>8</v>
      </c>
      <c r="J50" s="144"/>
      <c r="K50" s="103"/>
      <c r="L50" s="103"/>
      <c r="M50" s="103"/>
      <c r="N50" s="103"/>
      <c r="O50" s="103"/>
      <c r="P50" s="103"/>
      <c r="Q50" s="103"/>
      <c r="R50" s="103"/>
      <c r="S50" s="145"/>
      <c r="T50" s="76"/>
      <c r="AH50" s="4"/>
      <c r="AJ50" s="87"/>
      <c r="AK50" s="87"/>
      <c r="AL50" s="87"/>
      <c r="AM50" s="87"/>
    </row>
    <row r="51" spans="1:39" ht="18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H51" s="4"/>
      <c r="AJ51" s="87"/>
      <c r="AK51" s="87"/>
      <c r="AL51" s="87"/>
      <c r="AM51" s="87"/>
    </row>
    <row r="52" spans="1:39" ht="18" customHeight="1">
      <c r="A52" s="108"/>
      <c r="B52" s="148" t="str">
        <f>B15</f>
        <v>Under 16 Singles</v>
      </c>
      <c r="C52" s="148"/>
      <c r="D52" s="148"/>
      <c r="E52" s="148"/>
      <c r="F52" s="148"/>
      <c r="G52" s="148"/>
      <c r="H52" s="149" t="str">
        <f>H15</f>
        <v>Group</v>
      </c>
      <c r="I52" s="148">
        <f>D3</f>
        <v>1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H52" s="4"/>
      <c r="AJ52" s="87"/>
      <c r="AK52" s="87"/>
      <c r="AL52" s="87"/>
      <c r="AM52" s="87"/>
    </row>
    <row r="53" spans="1:39" ht="18" customHeight="1">
      <c r="A53" s="68"/>
      <c r="B53" s="130">
        <v>8</v>
      </c>
      <c r="C53" s="131"/>
      <c r="D53" s="131"/>
      <c r="E53" s="131"/>
      <c r="F53" s="131"/>
      <c r="G53" s="113"/>
      <c r="H53" s="69" t="s">
        <v>17</v>
      </c>
      <c r="I53" s="70"/>
      <c r="J53" s="68"/>
      <c r="K53" s="132"/>
      <c r="L53" s="132"/>
      <c r="M53" s="132"/>
      <c r="N53" s="132"/>
      <c r="O53" s="132"/>
      <c r="P53" s="132"/>
      <c r="Q53" s="132"/>
      <c r="R53" s="132"/>
      <c r="S53" s="146"/>
      <c r="T53" s="76"/>
      <c r="AH53" s="4"/>
      <c r="AJ53" s="87"/>
      <c r="AK53" s="87"/>
      <c r="AL53" s="87"/>
      <c r="AM53" s="87"/>
    </row>
    <row r="54" spans="1:39" ht="18" customHeight="1">
      <c r="A54" s="72"/>
      <c r="B54" s="78"/>
      <c r="C54" s="79"/>
      <c r="D54" s="79"/>
      <c r="E54" s="79"/>
      <c r="F54" s="79"/>
      <c r="G54" s="134"/>
      <c r="H54" s="73" t="s">
        <v>17</v>
      </c>
      <c r="I54" s="74"/>
      <c r="J54" s="72"/>
      <c r="K54" s="81"/>
      <c r="L54" s="81"/>
      <c r="M54" s="81"/>
      <c r="N54" s="81"/>
      <c r="O54" s="81"/>
      <c r="P54" s="81"/>
      <c r="Q54" s="81"/>
      <c r="R54" s="81"/>
      <c r="S54" s="147"/>
      <c r="T54" s="76"/>
      <c r="AH54" s="4"/>
      <c r="AJ54" s="87"/>
      <c r="AK54" s="87"/>
      <c r="AL54" s="87"/>
      <c r="AM54" s="87"/>
    </row>
    <row r="55" spans="1:39" ht="18" customHeight="1">
      <c r="A55" s="72" t="s">
        <v>5</v>
      </c>
      <c r="B55" s="135" t="str">
        <f>B11</f>
        <v xml:space="preserve">Sun, Charley </v>
      </c>
      <c r="C55" s="81"/>
      <c r="D55" s="81"/>
      <c r="E55" s="429">
        <f>D11</f>
        <v>1211</v>
      </c>
      <c r="F55" s="429"/>
      <c r="G55" s="137"/>
      <c r="H55" s="73">
        <v>11</v>
      </c>
      <c r="I55" s="74">
        <v>4</v>
      </c>
      <c r="J55" s="277" t="str">
        <f>B13</f>
        <v>Athalye, Archana M</v>
      </c>
      <c r="K55" s="81"/>
      <c r="L55" s="81"/>
      <c r="M55" s="81"/>
      <c r="N55" s="81"/>
      <c r="O55" s="81"/>
      <c r="P55" s="429">
        <f>D13</f>
        <v>497</v>
      </c>
      <c r="Q55" s="429"/>
      <c r="R55" s="140"/>
      <c r="S55" s="138" t="s">
        <v>14</v>
      </c>
      <c r="T55" s="139"/>
      <c r="AH55" s="4"/>
      <c r="AJ55" s="87"/>
      <c r="AK55" s="87"/>
      <c r="AL55" s="87"/>
      <c r="AM55" s="87"/>
    </row>
    <row r="56" spans="1:39" ht="18" customHeight="1">
      <c r="A56" s="72"/>
      <c r="B56" s="80"/>
      <c r="C56" s="81"/>
      <c r="D56" s="81"/>
      <c r="E56" s="81"/>
      <c r="F56" s="81"/>
      <c r="G56" s="137"/>
      <c r="H56" s="73">
        <v>11</v>
      </c>
      <c r="I56" s="74">
        <v>5</v>
      </c>
      <c r="J56" s="78"/>
      <c r="K56" s="81"/>
      <c r="L56" s="81"/>
      <c r="M56" s="81"/>
      <c r="N56" s="81"/>
      <c r="O56" s="81"/>
      <c r="P56" s="81"/>
      <c r="Q56" s="81"/>
      <c r="R56" s="140"/>
      <c r="S56" s="141"/>
      <c r="T56" s="139"/>
      <c r="AH56" s="4"/>
      <c r="AJ56" s="87"/>
      <c r="AK56" s="87"/>
      <c r="AL56" s="87"/>
      <c r="AM56" s="87"/>
    </row>
    <row r="57" spans="1:39" ht="18" customHeight="1">
      <c r="A57" s="86" t="s">
        <v>10</v>
      </c>
      <c r="B57" s="142"/>
      <c r="C57" s="143"/>
      <c r="D57" s="143"/>
      <c r="E57" s="143"/>
      <c r="F57" s="143"/>
      <c r="G57" s="119"/>
      <c r="H57" s="84">
        <v>11</v>
      </c>
      <c r="I57" s="85">
        <v>8</v>
      </c>
      <c r="J57" s="144"/>
      <c r="K57" s="103"/>
      <c r="L57" s="103"/>
      <c r="M57" s="103"/>
      <c r="N57" s="103"/>
      <c r="O57" s="103"/>
      <c r="P57" s="103"/>
      <c r="Q57" s="103"/>
      <c r="R57" s="103"/>
      <c r="S57" s="145"/>
      <c r="T57" s="76"/>
      <c r="AH57" s="4"/>
      <c r="AJ57" s="87"/>
      <c r="AK57" s="87"/>
      <c r="AL57" s="87"/>
      <c r="AM57" s="87"/>
    </row>
    <row r="58" spans="1:39" ht="18" customHeight="1">
      <c r="A58" s="72"/>
      <c r="B58" s="130">
        <v>9</v>
      </c>
      <c r="C58" s="131"/>
      <c r="D58" s="131"/>
      <c r="E58" s="131"/>
      <c r="F58" s="131"/>
      <c r="G58" s="113"/>
      <c r="H58" s="69" t="s">
        <v>17</v>
      </c>
      <c r="I58" s="70"/>
      <c r="J58" s="68"/>
      <c r="K58" s="132"/>
      <c r="L58" s="132"/>
      <c r="M58" s="132"/>
      <c r="N58" s="132"/>
      <c r="O58" s="132"/>
      <c r="P58" s="132"/>
      <c r="Q58" s="132"/>
      <c r="R58" s="150"/>
      <c r="S58" s="146"/>
      <c r="T58" s="76"/>
      <c r="AH58" s="4"/>
      <c r="AJ58" s="87"/>
      <c r="AK58" s="87"/>
      <c r="AL58" s="87"/>
      <c r="AM58" s="87"/>
    </row>
    <row r="59" spans="1:39" ht="18" customHeight="1">
      <c r="A59" s="72"/>
      <c r="B59" s="78"/>
      <c r="C59" s="79"/>
      <c r="D59" s="79"/>
      <c r="E59" s="79"/>
      <c r="F59" s="79"/>
      <c r="G59" s="134"/>
      <c r="H59" s="73" t="s">
        <v>17</v>
      </c>
      <c r="I59" s="74"/>
      <c r="J59" s="72"/>
      <c r="K59" s="81"/>
      <c r="L59" s="81"/>
      <c r="M59" s="81"/>
      <c r="N59" s="81"/>
      <c r="O59" s="81"/>
      <c r="P59" s="81"/>
      <c r="Q59" s="81"/>
      <c r="R59" s="126"/>
      <c r="S59" s="147"/>
      <c r="T59" s="76"/>
      <c r="AH59" s="4"/>
      <c r="AJ59" s="87"/>
      <c r="AK59" s="87"/>
      <c r="AL59" s="87"/>
      <c r="AM59" s="87"/>
    </row>
    <row r="60" spans="1:39" ht="18" customHeight="1">
      <c r="A60" s="72" t="s">
        <v>2</v>
      </c>
      <c r="B60" s="135" t="str">
        <f>$B5</f>
        <v xml:space="preserve">Zhang, Albert </v>
      </c>
      <c r="C60" s="81"/>
      <c r="D60" s="81"/>
      <c r="E60" s="429">
        <f>D5</f>
        <v>2194</v>
      </c>
      <c r="F60" s="429"/>
      <c r="G60" s="137"/>
      <c r="H60" s="73">
        <v>11</v>
      </c>
      <c r="I60" s="74">
        <v>5</v>
      </c>
      <c r="J60" s="135" t="str">
        <f>B13</f>
        <v>Athalye, Archana M</v>
      </c>
      <c r="K60" s="81"/>
      <c r="L60" s="81"/>
      <c r="M60" s="81"/>
      <c r="N60" s="81"/>
      <c r="O60" s="81"/>
      <c r="P60" s="429">
        <f>D13</f>
        <v>497</v>
      </c>
      <c r="Q60" s="429"/>
      <c r="R60" s="137">
        <v>0</v>
      </c>
      <c r="S60" s="138" t="s">
        <v>14</v>
      </c>
      <c r="T60" s="139"/>
      <c r="AH60" s="4"/>
      <c r="AJ60" s="87"/>
      <c r="AK60" s="87"/>
      <c r="AL60" s="87"/>
      <c r="AM60" s="87"/>
    </row>
    <row r="61" spans="1:39" ht="18" customHeight="1">
      <c r="A61" s="72"/>
      <c r="B61" s="80"/>
      <c r="C61" s="81"/>
      <c r="D61" s="81"/>
      <c r="E61" s="81"/>
      <c r="F61" s="81"/>
      <c r="G61" s="137"/>
      <c r="H61" s="73">
        <v>11</v>
      </c>
      <c r="I61" s="74">
        <v>6</v>
      </c>
      <c r="J61" s="78"/>
      <c r="K61" s="81"/>
      <c r="L61" s="81"/>
      <c r="M61" s="81"/>
      <c r="N61" s="81"/>
      <c r="O61" s="81"/>
      <c r="P61" s="81"/>
      <c r="Q61" s="81"/>
      <c r="R61" s="137"/>
      <c r="S61" s="141"/>
      <c r="T61" s="139"/>
      <c r="AH61" s="4"/>
      <c r="AJ61" s="87"/>
      <c r="AK61" s="87"/>
      <c r="AL61" s="87"/>
      <c r="AM61" s="87"/>
    </row>
    <row r="62" spans="1:39" ht="18" customHeight="1">
      <c r="A62" s="107" t="s">
        <v>10</v>
      </c>
      <c r="B62" s="142"/>
      <c r="C62" s="143"/>
      <c r="D62" s="143"/>
      <c r="E62" s="143"/>
      <c r="F62" s="143"/>
      <c r="G62" s="119"/>
      <c r="H62" s="84">
        <v>11</v>
      </c>
      <c r="I62" s="85">
        <v>8</v>
      </c>
      <c r="J62" s="144"/>
      <c r="K62" s="103"/>
      <c r="L62" s="103"/>
      <c r="M62" s="103"/>
      <c r="N62" s="103"/>
      <c r="O62" s="103"/>
      <c r="P62" s="103"/>
      <c r="Q62" s="103"/>
      <c r="R62" s="125"/>
      <c r="S62" s="145"/>
      <c r="T62" s="76"/>
      <c r="AH62" s="4"/>
      <c r="AJ62" s="87"/>
      <c r="AK62" s="87"/>
      <c r="AL62" s="87"/>
      <c r="AM62" s="87"/>
    </row>
    <row r="63" spans="1:39" ht="18" customHeight="1">
      <c r="A63" s="68"/>
      <c r="B63" s="130">
        <v>10</v>
      </c>
      <c r="C63" s="131"/>
      <c r="D63" s="131"/>
      <c r="E63" s="131"/>
      <c r="F63" s="131"/>
      <c r="G63" s="113"/>
      <c r="H63" s="69" t="s">
        <v>17</v>
      </c>
      <c r="I63" s="70"/>
      <c r="J63" s="68"/>
      <c r="K63" s="132"/>
      <c r="L63" s="132"/>
      <c r="M63" s="132"/>
      <c r="N63" s="132"/>
      <c r="O63" s="132"/>
      <c r="P63" s="132"/>
      <c r="Q63" s="132"/>
      <c r="R63" s="150"/>
      <c r="S63" s="146"/>
      <c r="T63" s="76"/>
      <c r="AH63" s="4"/>
      <c r="AJ63" s="87"/>
      <c r="AK63" s="87"/>
      <c r="AL63" s="87"/>
      <c r="AM63" s="87"/>
    </row>
    <row r="64" spans="1:39" ht="18" customHeight="1">
      <c r="A64" s="72"/>
      <c r="B64" s="78"/>
      <c r="C64" s="79"/>
      <c r="D64" s="79"/>
      <c r="E64" s="79"/>
      <c r="F64" s="79"/>
      <c r="G64" s="134"/>
      <c r="H64" s="73" t="s">
        <v>17</v>
      </c>
      <c r="I64" s="74"/>
      <c r="J64" s="72"/>
      <c r="K64" s="81"/>
      <c r="L64" s="81"/>
      <c r="M64" s="81"/>
      <c r="N64" s="81"/>
      <c r="O64" s="81"/>
      <c r="P64" s="81"/>
      <c r="Q64" s="81"/>
      <c r="R64" s="126"/>
      <c r="S64" s="147"/>
      <c r="T64" s="76"/>
      <c r="AH64" s="4"/>
      <c r="AJ64" s="87"/>
      <c r="AK64" s="87"/>
      <c r="AL64" s="87"/>
      <c r="AM64" s="87"/>
    </row>
    <row r="65" spans="1:39" ht="18" customHeight="1">
      <c r="A65" s="72" t="s">
        <v>3</v>
      </c>
      <c r="B65" s="277" t="str">
        <f>B7</f>
        <v xml:space="preserve">Koh, C. Brandon </v>
      </c>
      <c r="C65" s="79"/>
      <c r="D65" s="79"/>
      <c r="E65" s="429">
        <f>D7</f>
        <v>1962</v>
      </c>
      <c r="F65" s="429"/>
      <c r="G65" s="137"/>
      <c r="H65" s="73">
        <v>11</v>
      </c>
      <c r="I65" s="74">
        <v>3</v>
      </c>
      <c r="J65" s="277" t="str">
        <f>B9</f>
        <v xml:space="preserve">Wang, David </v>
      </c>
      <c r="K65" s="81"/>
      <c r="L65" s="81"/>
      <c r="M65" s="81"/>
      <c r="N65" s="81"/>
      <c r="O65" s="81"/>
      <c r="P65" s="429">
        <f>D9</f>
        <v>1939</v>
      </c>
      <c r="Q65" s="429"/>
      <c r="R65" s="126"/>
      <c r="S65" s="138" t="s">
        <v>4</v>
      </c>
      <c r="T65" s="139"/>
      <c r="AH65" s="4"/>
      <c r="AJ65" s="87"/>
      <c r="AK65" s="87"/>
      <c r="AL65" s="87"/>
      <c r="AM65" s="87"/>
    </row>
    <row r="66" spans="1:39" ht="18" customHeight="1">
      <c r="A66" s="72"/>
      <c r="B66" s="78"/>
      <c r="C66" s="79"/>
      <c r="D66" s="79"/>
      <c r="E66" s="79"/>
      <c r="F66" s="79"/>
      <c r="G66" s="137"/>
      <c r="H66" s="73">
        <v>11</v>
      </c>
      <c r="I66" s="74">
        <v>7</v>
      </c>
      <c r="J66" s="80"/>
      <c r="K66" s="81"/>
      <c r="L66" s="81"/>
      <c r="M66" s="81"/>
      <c r="N66" s="81"/>
      <c r="O66" s="81"/>
      <c r="P66" s="81"/>
      <c r="Q66" s="81"/>
      <c r="R66" s="137"/>
      <c r="S66" s="151"/>
      <c r="T66" s="139"/>
      <c r="AH66" s="4"/>
      <c r="AJ66" s="87"/>
      <c r="AK66" s="87"/>
      <c r="AL66" s="87"/>
      <c r="AM66" s="87"/>
    </row>
    <row r="67" spans="1:39" ht="18" customHeight="1">
      <c r="A67" s="107" t="s">
        <v>10</v>
      </c>
      <c r="B67" s="142"/>
      <c r="C67" s="143"/>
      <c r="D67" s="143"/>
      <c r="E67" s="143"/>
      <c r="F67" s="143"/>
      <c r="G67" s="119"/>
      <c r="H67" s="84">
        <v>11</v>
      </c>
      <c r="I67" s="85">
        <v>4</v>
      </c>
      <c r="J67" s="144"/>
      <c r="K67" s="103"/>
      <c r="L67" s="103"/>
      <c r="M67" s="103"/>
      <c r="N67" s="103"/>
      <c r="O67" s="103"/>
      <c r="P67" s="103"/>
      <c r="Q67" s="103"/>
      <c r="R67" s="125"/>
      <c r="S67" s="152"/>
      <c r="T67" s="76"/>
      <c r="AH67" s="4"/>
      <c r="AJ67" s="87"/>
      <c r="AK67" s="87"/>
      <c r="AL67" s="87"/>
      <c r="AM67" s="87"/>
    </row>
    <row r="68" spans="1:39">
      <c r="AJ68" s="87"/>
      <c r="AK68" s="87"/>
      <c r="AL68" s="87"/>
      <c r="AM68" s="87"/>
    </row>
    <row r="69" spans="1:39" ht="23" customHeight="1">
      <c r="B69" s="121" t="s">
        <v>99</v>
      </c>
      <c r="C69" s="121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9">
      <c r="B70" s="122"/>
      <c r="C70" s="122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K70" s="4" t="s">
        <v>13</v>
      </c>
    </row>
    <row r="71" spans="1:39">
      <c r="B71" s="123"/>
      <c r="C71" s="123"/>
      <c r="D71" s="2"/>
      <c r="E71" s="11"/>
      <c r="F71" s="11" t="s">
        <v>2</v>
      </c>
      <c r="G71" s="11"/>
      <c r="H71" s="11"/>
      <c r="I71" s="11" t="s">
        <v>3</v>
      </c>
      <c r="J71" s="124"/>
      <c r="K71" s="11"/>
      <c r="L71" s="11" t="s">
        <v>4</v>
      </c>
      <c r="M71" s="124"/>
      <c r="N71" s="11"/>
      <c r="O71" s="11" t="s">
        <v>5</v>
      </c>
      <c r="P71" s="124" t="s">
        <v>10</v>
      </c>
      <c r="Q71" s="124"/>
      <c r="R71" s="124" t="s">
        <v>14</v>
      </c>
      <c r="S71" s="124" t="s">
        <v>10</v>
      </c>
      <c r="T71" s="9" t="s">
        <v>2</v>
      </c>
      <c r="U71" s="10"/>
      <c r="V71" s="9" t="s">
        <v>3</v>
      </c>
      <c r="W71" s="10"/>
      <c r="X71" s="9" t="s">
        <v>4</v>
      </c>
      <c r="Y71" s="10"/>
      <c r="Z71" s="9" t="s">
        <v>5</v>
      </c>
      <c r="AA71" s="10"/>
      <c r="AB71" s="9" t="s">
        <v>14</v>
      </c>
      <c r="AC71" s="10"/>
      <c r="AD71" s="88" t="s">
        <v>6</v>
      </c>
      <c r="AE71" s="89" t="s">
        <v>7</v>
      </c>
      <c r="AF71" s="83" t="s">
        <v>8</v>
      </c>
      <c r="AG71" s="88" t="s">
        <v>15</v>
      </c>
      <c r="AH71" s="88" t="s">
        <v>16</v>
      </c>
      <c r="AI71" s="75"/>
    </row>
    <row r="72" spans="1:39" ht="17" customHeight="1">
      <c r="B72" s="196">
        <v>77452</v>
      </c>
      <c r="C72" s="197"/>
      <c r="D72" s="198" t="s">
        <v>48</v>
      </c>
      <c r="E72" s="17"/>
      <c r="F72" s="18"/>
      <c r="G72" s="18"/>
      <c r="H72" s="19" t="str">
        <f>IF(J73&lt;0,"L",IF(J73&gt;0,"W", ))</f>
        <v>L</v>
      </c>
      <c r="I72" s="20">
        <f>IF($I126&lt;$H126,$I126, -$H126)</f>
        <v>0</v>
      </c>
      <c r="J72" s="21">
        <f>IF($I127&lt;$H127,$I127, -$H127)</f>
        <v>5</v>
      </c>
      <c r="K72" s="19" t="str">
        <f>IF(M73&lt;0,"L",IF(M73&gt;0,"W", ))</f>
        <v>W</v>
      </c>
      <c r="L72" s="20">
        <f>IF($I114&lt;$H114,$I114, -$H114)</f>
        <v>6</v>
      </c>
      <c r="M72" s="21">
        <f>IF($I115&lt;$H115,$I115, -$H115)</f>
        <v>-2</v>
      </c>
      <c r="N72" s="19" t="str">
        <f>IF(P73&lt;0,"L",IF(P73&gt;0,"W", ))</f>
        <v>W</v>
      </c>
      <c r="O72" s="20">
        <f>IF($I104&lt;$H104,$I104, -$H104)</f>
        <v>12</v>
      </c>
      <c r="P72" s="21">
        <f>IF($I105&lt;$H105,$I105, -$H105)</f>
        <v>7</v>
      </c>
      <c r="Q72" s="19" t="str">
        <f>IF(S73&lt;0,"L",IF(S73&gt;0,"W", ))</f>
        <v>W</v>
      </c>
      <c r="R72" s="20">
        <f>IF($I94&lt;$H94,$I94, -$H94)</f>
        <v>0</v>
      </c>
      <c r="S72" s="21">
        <f>IF($I95&lt;$H95,$I95, -$H95)</f>
        <v>-8</v>
      </c>
      <c r="T72" s="23"/>
      <c r="U72" s="24"/>
      <c r="V72" s="25">
        <f>IF(H72="W",2, )</f>
        <v>0</v>
      </c>
      <c r="W72" s="26">
        <f>IF(J73&lt;0, 1, )</f>
        <v>1</v>
      </c>
      <c r="X72" s="25">
        <f>IF(K72="W",2, )</f>
        <v>2</v>
      </c>
      <c r="Y72" s="26">
        <f>IF(M73&lt;0, 1, )</f>
        <v>0</v>
      </c>
      <c r="Z72" s="25">
        <f>IF(N72="W",2, )</f>
        <v>2</v>
      </c>
      <c r="AA72" s="26">
        <f>IF(P73&lt;0, 1, )</f>
        <v>0</v>
      </c>
      <c r="AB72" s="25">
        <f>IF(Q72="W",2, )</f>
        <v>2</v>
      </c>
      <c r="AC72" s="26">
        <f>IF(S73&lt;0, 1, )</f>
        <v>0</v>
      </c>
      <c r="AD72" s="27">
        <f>SUM(T72:AC72)</f>
        <v>7</v>
      </c>
      <c r="AE72" s="47"/>
      <c r="AF72" s="45"/>
      <c r="AG72" s="26">
        <v>2</v>
      </c>
      <c r="AH72" s="26"/>
      <c r="AI72" s="76"/>
      <c r="AK72" s="4">
        <f>B72</f>
        <v>77452</v>
      </c>
      <c r="AM72" s="11" t="str">
        <f>D72</f>
        <v>AITTA</v>
      </c>
    </row>
    <row r="73" spans="1:39" ht="17" customHeight="1">
      <c r="A73" s="125" t="s">
        <v>2</v>
      </c>
      <c r="B73" s="202" t="s">
        <v>28</v>
      </c>
      <c r="C73" s="203"/>
      <c r="D73" s="204">
        <v>2234</v>
      </c>
      <c r="E73" s="34"/>
      <c r="F73" s="35"/>
      <c r="G73" s="35"/>
      <c r="H73" s="36">
        <f>IF($I128&lt;$H128,$I128, -$H128)</f>
        <v>6</v>
      </c>
      <c r="I73" s="37">
        <f>IF($I129&lt;$H129,$I129, -$H129)</f>
        <v>-8</v>
      </c>
      <c r="J73" s="37">
        <v>-7</v>
      </c>
      <c r="K73" s="36">
        <f>IF($I116&lt;$H116,$I116, -$H116)</f>
        <v>7</v>
      </c>
      <c r="L73" s="37">
        <f>IF($I117&lt;$H117,$I117, -$H117)</f>
        <v>-8</v>
      </c>
      <c r="M73" s="37">
        <v>6</v>
      </c>
      <c r="N73" s="36">
        <f>IF($I106&lt;$H106,$I106, -$H106)</f>
        <v>-13</v>
      </c>
      <c r="O73" s="37">
        <f>IF($I107&lt;$H107,$I107, -$H107)</f>
        <v>-8</v>
      </c>
      <c r="P73" s="37">
        <f>IF($I108&lt;$H108,$I108, -$H108)</f>
        <v>7</v>
      </c>
      <c r="Q73" s="36">
        <f>IF($I96&lt;$H96,$I96, -$H96)</f>
        <v>8</v>
      </c>
      <c r="R73" s="37">
        <f>IF($I97&lt;$H97,$I97, -$H97)</f>
        <v>6</v>
      </c>
      <c r="S73" s="37">
        <f>IF($I98&lt;$H98,$I98, -$H98)</f>
        <v>7</v>
      </c>
      <c r="T73" s="39"/>
      <c r="U73" s="40"/>
      <c r="V73" s="41"/>
      <c r="W73" s="30"/>
      <c r="X73" s="41"/>
      <c r="Y73" s="30"/>
      <c r="Z73" s="41"/>
      <c r="AA73" s="30"/>
      <c r="AB73" s="41"/>
      <c r="AC73" s="30"/>
      <c r="AD73" s="42"/>
      <c r="AE73" s="51"/>
      <c r="AF73" s="30"/>
      <c r="AG73" s="62"/>
      <c r="AH73" s="62"/>
      <c r="AI73" s="76"/>
      <c r="AJ73" s="6">
        <v>1</v>
      </c>
      <c r="AK73" s="4" t="str">
        <f t="shared" ref="AK73:AK81" si="2">B73</f>
        <v>Wang, James S.</v>
      </c>
      <c r="AM73" s="4">
        <f t="shared" ref="AM73:AM81" si="3">D73</f>
        <v>2234</v>
      </c>
    </row>
    <row r="74" spans="1:39" ht="17" customHeight="1">
      <c r="A74" s="126"/>
      <c r="B74" s="196">
        <v>71163</v>
      </c>
      <c r="C74" s="197"/>
      <c r="D74" s="198" t="s">
        <v>48</v>
      </c>
      <c r="E74" s="19" t="s">
        <v>7</v>
      </c>
      <c r="F74" s="20">
        <f>-I72</f>
        <v>0</v>
      </c>
      <c r="G74" s="46">
        <f>-J72</f>
        <v>-5</v>
      </c>
      <c r="H74" s="17"/>
      <c r="I74" s="18"/>
      <c r="J74" s="18"/>
      <c r="K74" s="19" t="str">
        <f>IF(M75&lt;0,"L",IF(M75&gt;0,"W", ))</f>
        <v>W</v>
      </c>
      <c r="L74" s="20">
        <f>IF($I99&lt;$H99,$I99, -$H99)</f>
        <v>0</v>
      </c>
      <c r="M74" s="21">
        <f>IF($I100&lt;$H100,$I100, -$H100)</f>
        <v>0</v>
      </c>
      <c r="N74" s="19" t="str">
        <f>IF(P75&lt;0,"L",IF(P75&gt;0,"W", ))</f>
        <v>W</v>
      </c>
      <c r="O74" s="20">
        <f>IF($I121&lt;$H121,$I121, -$H121)</f>
        <v>0</v>
      </c>
      <c r="P74" s="21"/>
      <c r="Q74" s="19" t="str">
        <f>IF(S75&lt;0,"L",IF(S75&gt;0,"W", ))</f>
        <v>W</v>
      </c>
      <c r="R74" s="20">
        <f>IF($I84&lt;$H84,$I84, -$H84)</f>
        <v>0</v>
      </c>
      <c r="S74" s="21">
        <f>IF($I85&lt;$H85,$I85, -$H85)</f>
        <v>0</v>
      </c>
      <c r="T74" s="47">
        <f>IF(E74="W",2, )</f>
        <v>2</v>
      </c>
      <c r="U74" s="26">
        <f>IF(G75&lt;0, 1, )</f>
        <v>0</v>
      </c>
      <c r="V74" s="23"/>
      <c r="W74" s="24"/>
      <c r="X74" s="25">
        <f>IF(K74="W",2, )</f>
        <v>2</v>
      </c>
      <c r="Y74" s="26">
        <f>IF(M75&lt;0, 1, )</f>
        <v>0</v>
      </c>
      <c r="Z74" s="25">
        <f>IF(N74="W",2, )</f>
        <v>2</v>
      </c>
      <c r="AA74" s="26">
        <f>IF(P75&lt;0, 1, )</f>
        <v>0</v>
      </c>
      <c r="AB74" s="25">
        <f>IF(Q74="W",2, )</f>
        <v>2</v>
      </c>
      <c r="AC74" s="26">
        <f>IF(S75&lt;0, 1, )</f>
        <v>0</v>
      </c>
      <c r="AD74" s="27">
        <f>SUM(T74:AC74)</f>
        <v>8</v>
      </c>
      <c r="AE74" s="49"/>
      <c r="AF74" s="26"/>
      <c r="AG74" s="26">
        <v>1</v>
      </c>
      <c r="AH74" s="26"/>
      <c r="AI74" s="76"/>
      <c r="AJ74" s="6"/>
      <c r="AK74" s="4">
        <f t="shared" si="2"/>
        <v>71163</v>
      </c>
      <c r="AM74" s="11" t="str">
        <f t="shared" si="3"/>
        <v>AITTA</v>
      </c>
    </row>
    <row r="75" spans="1:39" ht="17" customHeight="1">
      <c r="A75" s="125" t="s">
        <v>3</v>
      </c>
      <c r="B75" s="202" t="s">
        <v>94</v>
      </c>
      <c r="C75" s="203"/>
      <c r="D75" s="204">
        <v>2197</v>
      </c>
      <c r="E75" s="49">
        <f>-H73</f>
        <v>-6</v>
      </c>
      <c r="F75" s="50">
        <f>-I73</f>
        <v>8</v>
      </c>
      <c r="G75" s="26">
        <f>-J73</f>
        <v>7</v>
      </c>
      <c r="H75" s="34"/>
      <c r="I75" s="35"/>
      <c r="J75" s="35"/>
      <c r="K75" s="36">
        <f>IF($I101&lt;$H101,$I101, -$H101)</f>
        <v>8</v>
      </c>
      <c r="L75" s="37">
        <f>IF($I102&lt;$H102,$I102, -$H102)</f>
        <v>6</v>
      </c>
      <c r="M75" s="37">
        <f>IF($I103&lt;$H103,$I103, -$H103)</f>
        <v>5</v>
      </c>
      <c r="N75" s="36">
        <v>8</v>
      </c>
      <c r="O75" s="37">
        <v>6</v>
      </c>
      <c r="P75" s="37">
        <v>6</v>
      </c>
      <c r="Q75" s="36">
        <f>IF($I86&lt;$H86,$I86, -$H86)</f>
        <v>5</v>
      </c>
      <c r="R75" s="37">
        <f>IF($I87&lt;$H87,$I87, -$H87)</f>
        <v>5</v>
      </c>
      <c r="S75" s="37">
        <f>IF($I88&lt;$H88,$I88, -$H88)</f>
        <v>7</v>
      </c>
      <c r="T75" s="51"/>
      <c r="U75" s="30"/>
      <c r="V75" s="39"/>
      <c r="W75" s="40"/>
      <c r="X75" s="41"/>
      <c r="Y75" s="30"/>
      <c r="Z75" s="41"/>
      <c r="AA75" s="30"/>
      <c r="AB75" s="41"/>
      <c r="AC75" s="30"/>
      <c r="AD75" s="42"/>
      <c r="AE75" s="61"/>
      <c r="AF75" s="62"/>
      <c r="AG75" s="62"/>
      <c r="AH75" s="62"/>
      <c r="AI75" s="76"/>
      <c r="AJ75" s="6">
        <v>2</v>
      </c>
      <c r="AK75" s="4" t="str">
        <f t="shared" si="2"/>
        <v xml:space="preserve">Yao, Jerry </v>
      </c>
      <c r="AM75" s="4">
        <f t="shared" si="3"/>
        <v>2197</v>
      </c>
    </row>
    <row r="76" spans="1:39" ht="17" customHeight="1">
      <c r="A76" s="126"/>
      <c r="B76" s="196">
        <v>91536</v>
      </c>
      <c r="C76" s="197"/>
      <c r="D76" s="198" t="s">
        <v>48</v>
      </c>
      <c r="E76" s="19" t="str">
        <f>IF(G77&lt;0,"L",IF(G77&gt;0,"W", ))</f>
        <v>L</v>
      </c>
      <c r="F76" s="20">
        <f>-L72</f>
        <v>-6</v>
      </c>
      <c r="G76" s="46">
        <f>-M72</f>
        <v>2</v>
      </c>
      <c r="H76" s="19" t="str">
        <f>IF(J77&lt;0,"L",IF(J77&gt;0,"W", ))</f>
        <v>L</v>
      </c>
      <c r="I76" s="20">
        <f>-L74</f>
        <v>0</v>
      </c>
      <c r="J76" s="46">
        <f>-M74</f>
        <v>0</v>
      </c>
      <c r="K76" s="17"/>
      <c r="L76" s="18"/>
      <c r="M76" s="18"/>
      <c r="N76" s="19" t="str">
        <f>IF(P77&lt;0,"L",IF(P77&gt;0,"W", ))</f>
        <v>W</v>
      </c>
      <c r="O76" s="20">
        <f>IF($I89&lt;$H89,$I89, -$H89)</f>
        <v>0</v>
      </c>
      <c r="P76" s="21">
        <f>IF($I90&lt;$H90,$I90, -$H90)</f>
        <v>0</v>
      </c>
      <c r="Q76" s="19" t="str">
        <f>IF(S77&lt;0,"L",IF(S77&gt;0,"W", ))</f>
        <v>W</v>
      </c>
      <c r="R76" s="20">
        <f>IF($I109&lt;$H109,$I109, -$H109)</f>
        <v>0</v>
      </c>
      <c r="S76" s="21">
        <f>IF($I110&lt;$H110,$I110, -$H110)</f>
        <v>0</v>
      </c>
      <c r="T76" s="47">
        <f>IF(E76="W",2, )</f>
        <v>0</v>
      </c>
      <c r="U76" s="26">
        <f>IF(G77&lt;0, 1, )</f>
        <v>1</v>
      </c>
      <c r="V76" s="25">
        <f>IF(H76="W",2, )</f>
        <v>0</v>
      </c>
      <c r="W76" s="26">
        <f>IF(J77&lt;0, 1, )</f>
        <v>1</v>
      </c>
      <c r="X76" s="23"/>
      <c r="Y76" s="24"/>
      <c r="Z76" s="25">
        <f>IF(N76="W",2, )</f>
        <v>2</v>
      </c>
      <c r="AA76" s="26">
        <f>IF(P77&lt;0, 1, )</f>
        <v>0</v>
      </c>
      <c r="AB76" s="25">
        <f>IF(Q76="W",2, )</f>
        <v>2</v>
      </c>
      <c r="AC76" s="26">
        <f>IF(S77&lt;0, 1, )</f>
        <v>0</v>
      </c>
      <c r="AD76" s="27">
        <f>SUM(T76:AC76)</f>
        <v>6</v>
      </c>
      <c r="AE76" s="49"/>
      <c r="AF76" s="26"/>
      <c r="AG76" s="26">
        <v>3</v>
      </c>
      <c r="AH76" s="26"/>
      <c r="AI76" s="76"/>
      <c r="AJ76" s="6"/>
      <c r="AK76" s="4">
        <f t="shared" si="2"/>
        <v>91536</v>
      </c>
      <c r="AM76" s="11" t="str">
        <f t="shared" si="3"/>
        <v>AITTA</v>
      </c>
    </row>
    <row r="77" spans="1:39" ht="17" customHeight="1">
      <c r="A77" s="125" t="s">
        <v>4</v>
      </c>
      <c r="B77" s="202" t="s">
        <v>95</v>
      </c>
      <c r="C77" s="203"/>
      <c r="D77" s="204">
        <v>1932</v>
      </c>
      <c r="E77" s="49">
        <f>-K73</f>
        <v>-7</v>
      </c>
      <c r="F77" s="50">
        <f>-L73</f>
        <v>8</v>
      </c>
      <c r="G77" s="26">
        <f>-M73</f>
        <v>-6</v>
      </c>
      <c r="H77" s="49">
        <f>-K75</f>
        <v>-8</v>
      </c>
      <c r="I77" s="50">
        <f>-L75</f>
        <v>-6</v>
      </c>
      <c r="J77" s="26">
        <f>-M75</f>
        <v>-5</v>
      </c>
      <c r="K77" s="34"/>
      <c r="L77" s="35"/>
      <c r="M77" s="35"/>
      <c r="N77" s="36">
        <f>IF($I91&lt;$H91,$I91, -$H91)</f>
        <v>6</v>
      </c>
      <c r="O77" s="37">
        <f>IF($I92&lt;$H92,$I92, -$H92)</f>
        <v>5</v>
      </c>
      <c r="P77" s="37">
        <f>IF($I93&lt;$H93,$I93, -$H93)</f>
        <v>6</v>
      </c>
      <c r="Q77" s="36">
        <f>IF($I111&lt;$H111,$I111, -$H111)</f>
        <v>8</v>
      </c>
      <c r="R77" s="37">
        <f>IF($I112&lt;$H112,$I112, -$H112)</f>
        <v>6</v>
      </c>
      <c r="S77" s="37">
        <f>IF($I113&lt;$H113,$I113, -$H113)</f>
        <v>6</v>
      </c>
      <c r="T77" s="51"/>
      <c r="U77" s="30"/>
      <c r="V77" s="41"/>
      <c r="W77" s="30"/>
      <c r="X77" s="39"/>
      <c r="Y77" s="40"/>
      <c r="Z77" s="41"/>
      <c r="AA77" s="30"/>
      <c r="AB77" s="41"/>
      <c r="AC77" s="30"/>
      <c r="AD77" s="42"/>
      <c r="AE77" s="61"/>
      <c r="AF77" s="62"/>
      <c r="AG77" s="62"/>
      <c r="AH77" s="62"/>
      <c r="AI77" s="76"/>
      <c r="AJ77" s="6">
        <v>3</v>
      </c>
      <c r="AK77" s="4" t="str">
        <f t="shared" si="2"/>
        <v xml:space="preserve">Zhang, Gregory </v>
      </c>
      <c r="AM77" s="4">
        <f t="shared" si="3"/>
        <v>1932</v>
      </c>
    </row>
    <row r="78" spans="1:39" ht="17" customHeight="1">
      <c r="A78" s="126"/>
      <c r="B78" s="196">
        <v>83134</v>
      </c>
      <c r="C78" s="197"/>
      <c r="D78" s="198" t="s">
        <v>48</v>
      </c>
      <c r="E78" s="19" t="str">
        <f>IF(G79&lt;0,"L",IF(G79&gt;0,"W", ))</f>
        <v>L</v>
      </c>
      <c r="F78" s="20">
        <f>-O72</f>
        <v>-12</v>
      </c>
      <c r="G78" s="52">
        <f>-P72</f>
        <v>-7</v>
      </c>
      <c r="H78" s="19" t="str">
        <f>IF(J79&lt;0,"L",IF(J79&gt;0,"W", ))</f>
        <v>L</v>
      </c>
      <c r="I78" s="20">
        <f>-O74</f>
        <v>0</v>
      </c>
      <c r="J78" s="46">
        <f>-P74</f>
        <v>0</v>
      </c>
      <c r="K78" s="19" t="str">
        <f>IF(M79&lt;0,"L",IF(M79&gt;0,"W", ))</f>
        <v>L</v>
      </c>
      <c r="L78" s="20">
        <f>-O76</f>
        <v>0</v>
      </c>
      <c r="M78" s="46">
        <f>-P76</f>
        <v>0</v>
      </c>
      <c r="N78" s="17"/>
      <c r="O78" s="18"/>
      <c r="P78" s="53"/>
      <c r="Q78" s="19" t="str">
        <f>IF(S79&lt;0,"L",IF(S79&gt;0,"W", ))</f>
        <v>W</v>
      </c>
      <c r="R78" s="20">
        <f>IF($I131&lt;$H131,$I131, -$H131)</f>
        <v>0</v>
      </c>
      <c r="S78" s="21">
        <f>IF($I132&lt;$H132,$I132, -$H132)</f>
        <v>14</v>
      </c>
      <c r="T78" s="47">
        <f>IF(E78="W",2, )</f>
        <v>0</v>
      </c>
      <c r="U78" s="26">
        <f>IF(G79&lt;0, 1, )</f>
        <v>1</v>
      </c>
      <c r="V78" s="25">
        <f>IF(H78="W",2, )</f>
        <v>0</v>
      </c>
      <c r="W78" s="26">
        <f>IF(J79&lt;0, 1, )</f>
        <v>1</v>
      </c>
      <c r="X78" s="25">
        <f>IF(K78="W",2, )</f>
        <v>0</v>
      </c>
      <c r="Y78" s="26">
        <f>IF(M79&lt;0, 1, )</f>
        <v>1</v>
      </c>
      <c r="Z78" s="23"/>
      <c r="AA78" s="24"/>
      <c r="AB78" s="25">
        <f>IF(Q78="W",2, )</f>
        <v>2</v>
      </c>
      <c r="AC78" s="26">
        <f>IF(S79&lt;0, 1, )</f>
        <v>0</v>
      </c>
      <c r="AD78" s="27">
        <f>SUM(T78:AC78)</f>
        <v>5</v>
      </c>
      <c r="AE78" s="49"/>
      <c r="AF78" s="26"/>
      <c r="AG78" s="26">
        <v>4</v>
      </c>
      <c r="AH78" s="26"/>
      <c r="AI78" s="76"/>
      <c r="AJ78" s="6"/>
      <c r="AK78" s="4">
        <f t="shared" si="2"/>
        <v>83134</v>
      </c>
      <c r="AM78" s="11" t="str">
        <f t="shared" si="3"/>
        <v>AITTA</v>
      </c>
    </row>
    <row r="79" spans="1:39" ht="17" customHeight="1">
      <c r="A79" s="125" t="s">
        <v>5</v>
      </c>
      <c r="B79" s="202" t="s">
        <v>96</v>
      </c>
      <c r="C79" s="203"/>
      <c r="D79" s="204">
        <v>1755</v>
      </c>
      <c r="E79" s="58">
        <f>-N73</f>
        <v>13</v>
      </c>
      <c r="F79" s="59">
        <f>-O73</f>
        <v>8</v>
      </c>
      <c r="G79" s="60">
        <f>-P73</f>
        <v>-7</v>
      </c>
      <c r="H79" s="49">
        <f>-N75</f>
        <v>-8</v>
      </c>
      <c r="I79" s="50">
        <f>-O75</f>
        <v>-6</v>
      </c>
      <c r="J79" s="26">
        <f>-P75</f>
        <v>-6</v>
      </c>
      <c r="K79" s="49">
        <f>-N77</f>
        <v>-6</v>
      </c>
      <c r="L79" s="50">
        <f>-O77</f>
        <v>-5</v>
      </c>
      <c r="M79" s="26">
        <f>-P77</f>
        <v>-6</v>
      </c>
      <c r="N79" s="34"/>
      <c r="O79" s="35"/>
      <c r="P79" s="63"/>
      <c r="Q79" s="36">
        <f>IF($I133&lt;$H133,$I133, -$H133)</f>
        <v>8</v>
      </c>
      <c r="R79" s="37">
        <f>IF($I134&lt;$H134,$I134, -$H134)</f>
        <v>-14</v>
      </c>
      <c r="S79" s="37">
        <f>IF($I135&lt;$H135,$I135, -$H135)</f>
        <v>4</v>
      </c>
      <c r="T79" s="51"/>
      <c r="U79" s="30"/>
      <c r="V79" s="41"/>
      <c r="W79" s="30"/>
      <c r="X79" s="41"/>
      <c r="Y79" s="30"/>
      <c r="Z79" s="39"/>
      <c r="AA79" s="40"/>
      <c r="AB79" s="41"/>
      <c r="AC79" s="30"/>
      <c r="AD79" s="42"/>
      <c r="AE79" s="61"/>
      <c r="AF79" s="62"/>
      <c r="AG79" s="62"/>
      <c r="AH79" s="62"/>
      <c r="AI79" s="76"/>
      <c r="AJ79" s="6">
        <v>4</v>
      </c>
      <c r="AK79" s="4" t="str">
        <f t="shared" si="2"/>
        <v xml:space="preserve">Qin, Tina </v>
      </c>
      <c r="AM79" s="4">
        <f t="shared" si="3"/>
        <v>1755</v>
      </c>
    </row>
    <row r="80" spans="1:39" ht="17" customHeight="1">
      <c r="A80" s="126"/>
      <c r="B80" s="196">
        <v>999986</v>
      </c>
      <c r="C80" s="197"/>
      <c r="D80" s="198" t="s">
        <v>98</v>
      </c>
      <c r="E80" s="19" t="str">
        <f>IF(G81&lt;0,"L",IF(G81&gt;0,"W", ))</f>
        <v>L</v>
      </c>
      <c r="F80" s="20">
        <f>-R72</f>
        <v>0</v>
      </c>
      <c r="G80" s="46">
        <f>-S72</f>
        <v>8</v>
      </c>
      <c r="H80" s="19" t="str">
        <f>IF(J81&lt;0,"L",IF(J81&gt;0,"W", ))</f>
        <v>L</v>
      </c>
      <c r="I80" s="20">
        <f>-R74</f>
        <v>0</v>
      </c>
      <c r="J80" s="52">
        <f>-S74</f>
        <v>0</v>
      </c>
      <c r="K80" s="19" t="str">
        <f>IF(M81&lt;0,"L",IF(M81&gt;0,"W", ))</f>
        <v>L</v>
      </c>
      <c r="L80" s="20">
        <f>-R76</f>
        <v>0</v>
      </c>
      <c r="M80" s="46">
        <f>-S76</f>
        <v>0</v>
      </c>
      <c r="N80" s="19" t="str">
        <f>IF(P81&lt;0,"L",IF(P81&gt;0,"W", ))</f>
        <v>L</v>
      </c>
      <c r="O80" s="20">
        <f>-R78</f>
        <v>0</v>
      </c>
      <c r="P80" s="46">
        <f>-S78</f>
        <v>-14</v>
      </c>
      <c r="Q80" s="18"/>
      <c r="R80" s="18"/>
      <c r="S80" s="53"/>
      <c r="T80" s="47">
        <f>IF(E80="W",2, )</f>
        <v>0</v>
      </c>
      <c r="U80" s="26">
        <f>IF(G81&lt;0, 1, )</f>
        <v>1</v>
      </c>
      <c r="V80" s="25">
        <f>IF(H80="W",2, )</f>
        <v>0</v>
      </c>
      <c r="W80" s="26">
        <f>IF(J81&lt;0, 1, )</f>
        <v>1</v>
      </c>
      <c r="X80" s="25">
        <f>IF(K80="W",2, )</f>
        <v>0</v>
      </c>
      <c r="Y80" s="26">
        <f>IF(M81&lt;0, 1, )</f>
        <v>1</v>
      </c>
      <c r="Z80" s="25">
        <f>IF(N80="W",2, )</f>
        <v>0</v>
      </c>
      <c r="AA80" s="26">
        <f>IF(P81&lt;0, 1, )</f>
        <v>1</v>
      </c>
      <c r="AB80" s="23"/>
      <c r="AC80" s="24"/>
      <c r="AD80" s="27">
        <f>SUM(T80:AC80)</f>
        <v>4</v>
      </c>
      <c r="AE80" s="127"/>
      <c r="AF80" s="45"/>
      <c r="AG80" s="26">
        <v>5</v>
      </c>
      <c r="AH80" s="26"/>
      <c r="AI80" s="76"/>
      <c r="AJ80" s="6"/>
      <c r="AK80" s="4">
        <f t="shared" si="2"/>
        <v>999986</v>
      </c>
      <c r="AM80" s="11" t="str">
        <f t="shared" si="3"/>
        <v>None</v>
      </c>
    </row>
    <row r="81" spans="1:39" ht="17" customHeight="1">
      <c r="A81" s="125" t="s">
        <v>14</v>
      </c>
      <c r="B81" s="202" t="s">
        <v>97</v>
      </c>
      <c r="C81" s="203"/>
      <c r="D81" s="204">
        <v>400</v>
      </c>
      <c r="E81" s="61">
        <f>-Q73</f>
        <v>-8</v>
      </c>
      <c r="F81" s="59">
        <f>-R73</f>
        <v>-6</v>
      </c>
      <c r="G81" s="62">
        <f>-S73</f>
        <v>-7</v>
      </c>
      <c r="H81" s="58">
        <f>-Q75</f>
        <v>-5</v>
      </c>
      <c r="I81" s="59">
        <f>-R75</f>
        <v>-5</v>
      </c>
      <c r="J81" s="60">
        <f>-S75</f>
        <v>-7</v>
      </c>
      <c r="K81" s="61">
        <f>-Q77</f>
        <v>-8</v>
      </c>
      <c r="L81" s="59">
        <f>-R77</f>
        <v>-6</v>
      </c>
      <c r="M81" s="62">
        <f>-S77</f>
        <v>-6</v>
      </c>
      <c r="N81" s="61">
        <f>-Q79</f>
        <v>-8</v>
      </c>
      <c r="O81" s="59">
        <f>-R79</f>
        <v>14</v>
      </c>
      <c r="P81" s="62">
        <f>-S79</f>
        <v>-4</v>
      </c>
      <c r="Q81" s="35"/>
      <c r="R81" s="35"/>
      <c r="S81" s="63"/>
      <c r="T81" s="51"/>
      <c r="U81" s="30"/>
      <c r="V81" s="41"/>
      <c r="W81" s="30"/>
      <c r="X81" s="41"/>
      <c r="Y81" s="30"/>
      <c r="Z81" s="41"/>
      <c r="AA81" s="30"/>
      <c r="AB81" s="39"/>
      <c r="AC81" s="40"/>
      <c r="AD81" s="42"/>
      <c r="AE81" s="51"/>
      <c r="AF81" s="30"/>
      <c r="AG81" s="62"/>
      <c r="AH81" s="62"/>
      <c r="AI81" s="76"/>
      <c r="AJ81" s="6">
        <v>5</v>
      </c>
      <c r="AK81" s="4" t="str">
        <f t="shared" si="2"/>
        <v>Gaskins, Grace *</v>
      </c>
      <c r="AM81" s="4">
        <f t="shared" si="3"/>
        <v>400</v>
      </c>
    </row>
    <row r="83" spans="1:39">
      <c r="B83" s="121" t="str">
        <f>B69</f>
        <v>Under 18 Singles</v>
      </c>
      <c r="C83" s="87">
        <f>B71</f>
        <v>0</v>
      </c>
      <c r="D83" s="87"/>
      <c r="E83" s="87"/>
      <c r="F83" s="87"/>
      <c r="G83" s="118"/>
      <c r="H83" s="128"/>
      <c r="I83" s="129">
        <f>D71</f>
        <v>0</v>
      </c>
      <c r="K83" s="4" t="s">
        <v>116</v>
      </c>
      <c r="S83" s="67"/>
      <c r="T83" s="76"/>
      <c r="AH83" s="4"/>
    </row>
    <row r="84" spans="1:39" ht="18" customHeight="1">
      <c r="A84" s="68"/>
      <c r="B84" s="130">
        <v>1</v>
      </c>
      <c r="C84" s="131"/>
      <c r="D84" s="131"/>
      <c r="E84" s="131"/>
      <c r="F84" s="131"/>
      <c r="G84" s="113"/>
      <c r="H84" s="69" t="s">
        <v>17</v>
      </c>
      <c r="I84" s="70"/>
      <c r="J84" s="68"/>
      <c r="K84" s="132"/>
      <c r="L84" s="132"/>
      <c r="M84" s="132"/>
      <c r="N84" s="132"/>
      <c r="O84" s="132"/>
      <c r="P84" s="132"/>
      <c r="Q84" s="132"/>
      <c r="R84" s="132"/>
      <c r="S84" s="133"/>
      <c r="T84" s="76"/>
      <c r="AH84" s="4"/>
    </row>
    <row r="85" spans="1:39" ht="18" customHeight="1">
      <c r="A85" s="72"/>
      <c r="B85" s="78"/>
      <c r="C85" s="79"/>
      <c r="D85" s="79"/>
      <c r="E85" s="79"/>
      <c r="F85" s="79"/>
      <c r="G85" s="134"/>
      <c r="H85" s="73" t="s">
        <v>17</v>
      </c>
      <c r="I85" s="74"/>
      <c r="J85" s="72"/>
      <c r="K85" s="81"/>
      <c r="L85" s="81"/>
      <c r="M85" s="81"/>
      <c r="N85" s="81"/>
      <c r="O85" s="81"/>
      <c r="P85" s="81"/>
      <c r="Q85" s="81"/>
      <c r="R85" s="126"/>
      <c r="S85" s="133"/>
      <c r="T85" s="76"/>
      <c r="AH85" s="4"/>
    </row>
    <row r="86" spans="1:39" ht="18" customHeight="1">
      <c r="A86" s="72" t="s">
        <v>2</v>
      </c>
      <c r="B86" s="135" t="str">
        <f>B73</f>
        <v>Wang, James S.</v>
      </c>
      <c r="C86" s="79"/>
      <c r="D86" s="79"/>
      <c r="E86" s="429">
        <f>D73</f>
        <v>2234</v>
      </c>
      <c r="F86" s="429"/>
      <c r="G86" s="137"/>
      <c r="H86" s="73">
        <v>11</v>
      </c>
      <c r="I86" s="74">
        <v>5</v>
      </c>
      <c r="J86" s="277" t="str">
        <f>B79</f>
        <v xml:space="preserve">Qin, Tina </v>
      </c>
      <c r="K86" s="81"/>
      <c r="L86" s="81"/>
      <c r="M86" s="81"/>
      <c r="N86" s="81"/>
      <c r="O86" s="81"/>
      <c r="P86" s="429">
        <f>D79</f>
        <v>1755</v>
      </c>
      <c r="Q86" s="429"/>
      <c r="R86" s="126"/>
      <c r="S86" s="138" t="s">
        <v>5</v>
      </c>
      <c r="T86" s="139"/>
      <c r="AH86" s="4"/>
    </row>
    <row r="87" spans="1:39" ht="18" customHeight="1">
      <c r="A87" s="72"/>
      <c r="B87" s="78"/>
      <c r="C87" s="79"/>
      <c r="D87" s="79"/>
      <c r="E87" s="79"/>
      <c r="F87" s="79"/>
      <c r="G87" s="137"/>
      <c r="H87" s="73">
        <v>11</v>
      </c>
      <c r="I87" s="74">
        <v>5</v>
      </c>
      <c r="J87" s="80"/>
      <c r="K87" s="81"/>
      <c r="L87" s="81"/>
      <c r="M87" s="81"/>
      <c r="N87" s="81"/>
      <c r="O87" s="81"/>
      <c r="P87" s="81"/>
      <c r="Q87" s="81"/>
      <c r="R87" s="140"/>
      <c r="S87" s="141"/>
      <c r="T87" s="139"/>
      <c r="AH87" s="4"/>
    </row>
    <row r="88" spans="1:39" ht="18" customHeight="1">
      <c r="A88" s="107"/>
      <c r="B88" s="142"/>
      <c r="C88" s="143"/>
      <c r="D88" s="143"/>
      <c r="E88" s="143"/>
      <c r="F88" s="143"/>
      <c r="G88" s="119"/>
      <c r="H88" s="84">
        <v>11</v>
      </c>
      <c r="I88" s="85">
        <v>7</v>
      </c>
      <c r="J88" s="144"/>
      <c r="K88" s="81"/>
      <c r="L88" s="81"/>
      <c r="M88" s="81"/>
      <c r="N88" s="81"/>
      <c r="O88" s="81"/>
      <c r="P88" s="81"/>
      <c r="Q88" s="81"/>
      <c r="R88" s="81"/>
      <c r="S88" s="145"/>
      <c r="T88" s="76"/>
      <c r="AH88" s="4"/>
    </row>
    <row r="89" spans="1:39" ht="18" customHeight="1">
      <c r="A89" s="68"/>
      <c r="B89" s="130">
        <v>2</v>
      </c>
      <c r="C89" s="131"/>
      <c r="D89" s="131"/>
      <c r="E89" s="131"/>
      <c r="F89" s="131"/>
      <c r="G89" s="113"/>
      <c r="H89" s="69" t="s">
        <v>17</v>
      </c>
      <c r="I89" s="70"/>
      <c r="J89" s="68"/>
      <c r="K89" s="132"/>
      <c r="L89" s="132"/>
      <c r="M89" s="132"/>
      <c r="N89" s="132"/>
      <c r="O89" s="132"/>
      <c r="P89" s="132"/>
      <c r="Q89" s="132"/>
      <c r="R89" s="132"/>
      <c r="S89" s="146"/>
      <c r="T89" s="76"/>
      <c r="AH89" s="4"/>
    </row>
    <row r="90" spans="1:39" ht="18" customHeight="1">
      <c r="A90" s="72"/>
      <c r="B90" s="78"/>
      <c r="C90" s="79"/>
      <c r="D90" s="79"/>
      <c r="E90" s="79"/>
      <c r="F90" s="79"/>
      <c r="G90" s="134"/>
      <c r="H90" s="73" t="s">
        <v>17</v>
      </c>
      <c r="I90" s="74"/>
      <c r="J90" s="72"/>
      <c r="K90" s="81"/>
      <c r="L90" s="81"/>
      <c r="M90" s="81"/>
      <c r="N90" s="81"/>
      <c r="O90" s="81"/>
      <c r="P90" s="81"/>
      <c r="Q90" s="81"/>
      <c r="R90" s="81"/>
      <c r="S90" s="147"/>
      <c r="T90" s="76"/>
      <c r="AH90" s="4"/>
    </row>
    <row r="91" spans="1:39" ht="18" customHeight="1">
      <c r="A91" s="72" t="s">
        <v>4</v>
      </c>
      <c r="B91" s="78" t="str">
        <f>$B77</f>
        <v xml:space="preserve">Zhang, Gregory </v>
      </c>
      <c r="C91" s="79"/>
      <c r="D91" s="79"/>
      <c r="E91" s="429">
        <f>D77</f>
        <v>1932</v>
      </c>
      <c r="F91" s="429"/>
      <c r="G91" s="137"/>
      <c r="H91" s="73">
        <v>11</v>
      </c>
      <c r="I91" s="74">
        <v>6</v>
      </c>
      <c r="J91" s="277" t="str">
        <f>B81</f>
        <v>Gaskins, Grace *</v>
      </c>
      <c r="K91" s="81"/>
      <c r="L91" s="81"/>
      <c r="M91" s="81"/>
      <c r="N91" s="81"/>
      <c r="O91" s="81"/>
      <c r="P91" s="429">
        <f>D81</f>
        <v>400</v>
      </c>
      <c r="Q91" s="429"/>
      <c r="R91" s="140">
        <v>0</v>
      </c>
      <c r="S91" s="138" t="s">
        <v>14</v>
      </c>
      <c r="T91" s="139"/>
      <c r="AH91" s="4"/>
    </row>
    <row r="92" spans="1:39" ht="18" customHeight="1">
      <c r="A92" s="72"/>
      <c r="B92" s="78"/>
      <c r="C92" s="79"/>
      <c r="D92" s="79"/>
      <c r="E92" s="79"/>
      <c r="F92" s="79"/>
      <c r="G92" s="137"/>
      <c r="H92" s="73">
        <v>11</v>
      </c>
      <c r="I92" s="74">
        <v>5</v>
      </c>
      <c r="J92" s="80"/>
      <c r="K92" s="81"/>
      <c r="L92" s="81"/>
      <c r="M92" s="81"/>
      <c r="N92" s="81"/>
      <c r="O92" s="81"/>
      <c r="P92" s="81"/>
      <c r="Q92" s="81"/>
      <c r="R92" s="140"/>
      <c r="S92" s="141"/>
      <c r="T92" s="139"/>
      <c r="AH92" s="4"/>
    </row>
    <row r="93" spans="1:39" ht="18" customHeight="1">
      <c r="A93" s="107" t="s">
        <v>10</v>
      </c>
      <c r="B93" s="142"/>
      <c r="C93" s="143"/>
      <c r="D93" s="143"/>
      <c r="E93" s="143"/>
      <c r="F93" s="143"/>
      <c r="G93" s="119"/>
      <c r="H93" s="84">
        <v>11</v>
      </c>
      <c r="I93" s="85">
        <v>6</v>
      </c>
      <c r="J93" s="144"/>
      <c r="K93" s="81"/>
      <c r="L93" s="81"/>
      <c r="M93" s="81"/>
      <c r="N93" s="81"/>
      <c r="O93" s="81"/>
      <c r="P93" s="81"/>
      <c r="Q93" s="81"/>
      <c r="R93" s="81"/>
      <c r="S93" s="147"/>
      <c r="T93" s="76"/>
      <c r="AH93" s="4"/>
    </row>
    <row r="94" spans="1:39" ht="18" customHeight="1">
      <c r="A94" s="68"/>
      <c r="B94" s="130">
        <v>3</v>
      </c>
      <c r="C94" s="131"/>
      <c r="D94" s="131"/>
      <c r="E94" s="131"/>
      <c r="F94" s="131"/>
      <c r="G94" s="113"/>
      <c r="H94" s="69" t="s">
        <v>17</v>
      </c>
      <c r="I94" s="70"/>
      <c r="J94" s="68"/>
      <c r="K94" s="132"/>
      <c r="L94" s="132"/>
      <c r="M94" s="132"/>
      <c r="N94" s="132"/>
      <c r="O94" s="132"/>
      <c r="P94" s="132"/>
      <c r="Q94" s="132"/>
      <c r="R94" s="132"/>
      <c r="S94" s="146"/>
      <c r="T94" s="76"/>
      <c r="AH94" s="4"/>
    </row>
    <row r="95" spans="1:39" ht="18" customHeight="1">
      <c r="A95" s="72"/>
      <c r="B95" s="78"/>
      <c r="C95" s="79"/>
      <c r="D95" s="79"/>
      <c r="E95" s="79"/>
      <c r="F95" s="79"/>
      <c r="G95" s="134"/>
      <c r="H95" s="73">
        <v>8</v>
      </c>
      <c r="I95" s="74">
        <v>11</v>
      </c>
      <c r="J95" s="72"/>
      <c r="K95" s="81"/>
      <c r="L95" s="81"/>
      <c r="M95" s="81"/>
      <c r="N95" s="81"/>
      <c r="O95" s="81"/>
      <c r="P95" s="81"/>
      <c r="Q95" s="81"/>
      <c r="R95" s="126"/>
      <c r="S95" s="147"/>
      <c r="T95" s="76"/>
      <c r="AH95" s="4"/>
    </row>
    <row r="96" spans="1:39" ht="18" customHeight="1">
      <c r="A96" s="72" t="s">
        <v>3</v>
      </c>
      <c r="B96" s="135" t="str">
        <f>B75</f>
        <v xml:space="preserve">Yao, Jerry </v>
      </c>
      <c r="C96" s="79"/>
      <c r="D96" s="79"/>
      <c r="E96" s="429">
        <f>D75</f>
        <v>2197</v>
      </c>
      <c r="F96" s="429"/>
      <c r="G96" s="137"/>
      <c r="H96" s="73">
        <v>11</v>
      </c>
      <c r="I96" s="74">
        <v>8</v>
      </c>
      <c r="J96" s="80" t="str">
        <f>$B81</f>
        <v>Gaskins, Grace *</v>
      </c>
      <c r="K96" s="81"/>
      <c r="L96" s="81"/>
      <c r="M96" s="81"/>
      <c r="N96" s="81"/>
      <c r="O96" s="81"/>
      <c r="P96" s="429">
        <f>D81</f>
        <v>400</v>
      </c>
      <c r="Q96" s="429"/>
      <c r="R96" s="126"/>
      <c r="S96" s="138" t="s">
        <v>14</v>
      </c>
      <c r="T96" s="139"/>
      <c r="AH96" s="4"/>
    </row>
    <row r="97" spans="1:39" ht="18" customHeight="1">
      <c r="A97" s="72"/>
      <c r="B97" s="78"/>
      <c r="C97" s="79"/>
      <c r="D97" s="79"/>
      <c r="E97" s="79"/>
      <c r="F97" s="79"/>
      <c r="G97" s="137"/>
      <c r="H97" s="73">
        <v>11</v>
      </c>
      <c r="I97" s="74">
        <v>6</v>
      </c>
      <c r="J97" s="78"/>
      <c r="K97" s="81"/>
      <c r="L97" s="81"/>
      <c r="M97" s="81"/>
      <c r="N97" s="81"/>
      <c r="O97" s="81"/>
      <c r="P97" s="81"/>
      <c r="Q97" s="81"/>
      <c r="R97" s="140"/>
      <c r="S97" s="141"/>
      <c r="T97" s="139"/>
      <c r="AH97" s="4"/>
      <c r="AJ97" s="87"/>
      <c r="AK97" s="87"/>
      <c r="AL97" s="87"/>
      <c r="AM97" s="87"/>
    </row>
    <row r="98" spans="1:39" ht="18" customHeight="1">
      <c r="A98" s="107" t="s">
        <v>10</v>
      </c>
      <c r="B98" s="142"/>
      <c r="C98" s="143"/>
      <c r="D98" s="143"/>
      <c r="E98" s="143"/>
      <c r="F98" s="143"/>
      <c r="G98" s="119"/>
      <c r="H98" s="84">
        <v>11</v>
      </c>
      <c r="I98" s="85">
        <v>7</v>
      </c>
      <c r="J98" s="144"/>
      <c r="K98" s="81"/>
      <c r="L98" s="81"/>
      <c r="M98" s="81"/>
      <c r="N98" s="81"/>
      <c r="O98" s="81"/>
      <c r="P98" s="81"/>
      <c r="Q98" s="81"/>
      <c r="R98" s="81"/>
      <c r="S98" s="147"/>
      <c r="T98" s="76"/>
      <c r="AH98" s="4"/>
      <c r="AJ98" s="87"/>
      <c r="AK98" s="87"/>
      <c r="AL98" s="87"/>
      <c r="AM98" s="87"/>
    </row>
    <row r="99" spans="1:39" ht="18" customHeight="1">
      <c r="A99" s="68"/>
      <c r="B99" s="130">
        <v>4</v>
      </c>
      <c r="C99" s="131"/>
      <c r="D99" s="131"/>
      <c r="E99" s="131"/>
      <c r="F99" s="131"/>
      <c r="G99" s="113"/>
      <c r="H99" s="69" t="s">
        <v>17</v>
      </c>
      <c r="I99" s="70"/>
      <c r="J99" s="68"/>
      <c r="K99" s="132"/>
      <c r="L99" s="132"/>
      <c r="M99" s="132"/>
      <c r="N99" s="132"/>
      <c r="O99" s="132"/>
      <c r="P99" s="132"/>
      <c r="Q99" s="132"/>
      <c r="R99" s="132"/>
      <c r="S99" s="146"/>
      <c r="T99" s="76"/>
      <c r="AH99" s="4"/>
      <c r="AJ99" s="87"/>
      <c r="AK99" s="87"/>
      <c r="AL99" s="87"/>
      <c r="AM99" s="87"/>
    </row>
    <row r="100" spans="1:39" ht="18" customHeight="1">
      <c r="A100" s="72"/>
      <c r="B100" s="78"/>
      <c r="C100" s="79"/>
      <c r="D100" s="79"/>
      <c r="E100" s="79"/>
      <c r="F100" s="79"/>
      <c r="G100" s="134"/>
      <c r="H100" s="73" t="s">
        <v>17</v>
      </c>
      <c r="I100" s="74"/>
      <c r="J100" s="72"/>
      <c r="K100" s="81"/>
      <c r="L100" s="81"/>
      <c r="M100" s="81"/>
      <c r="N100" s="81"/>
      <c r="O100" s="81"/>
      <c r="P100" s="81"/>
      <c r="Q100" s="81"/>
      <c r="R100" s="81"/>
      <c r="S100" s="147"/>
      <c r="T100" s="76"/>
      <c r="AH100" s="4"/>
      <c r="AJ100" s="87"/>
      <c r="AK100" s="87"/>
      <c r="AL100" s="87"/>
      <c r="AM100" s="87"/>
    </row>
    <row r="101" spans="1:39" ht="18" customHeight="1">
      <c r="A101" s="72" t="s">
        <v>4</v>
      </c>
      <c r="B101" s="135" t="str">
        <f>B77</f>
        <v xml:space="preserve">Zhang, Gregory </v>
      </c>
      <c r="C101" s="79"/>
      <c r="D101" s="79"/>
      <c r="E101" s="429">
        <f>D77</f>
        <v>1932</v>
      </c>
      <c r="F101" s="429"/>
      <c r="G101" s="137"/>
      <c r="H101" s="73">
        <v>11</v>
      </c>
      <c r="I101" s="74">
        <v>8</v>
      </c>
      <c r="J101" s="135" t="str">
        <f>B79</f>
        <v xml:space="preserve">Qin, Tina </v>
      </c>
      <c r="K101" s="81"/>
      <c r="L101" s="81"/>
      <c r="M101" s="81"/>
      <c r="N101" s="81"/>
      <c r="O101" s="81"/>
      <c r="P101" s="429">
        <f>D79</f>
        <v>1755</v>
      </c>
      <c r="Q101" s="429"/>
      <c r="R101" s="140">
        <v>0</v>
      </c>
      <c r="S101" s="138" t="s">
        <v>5</v>
      </c>
      <c r="T101" s="139"/>
      <c r="AH101" s="4"/>
      <c r="AJ101" s="87"/>
      <c r="AK101" s="87"/>
      <c r="AL101" s="87"/>
      <c r="AM101" s="87"/>
    </row>
    <row r="102" spans="1:39" ht="18" customHeight="1">
      <c r="A102" s="72"/>
      <c r="B102" s="78"/>
      <c r="C102" s="79"/>
      <c r="D102" s="79"/>
      <c r="E102" s="79"/>
      <c r="F102" s="79"/>
      <c r="G102" s="137"/>
      <c r="H102" s="73">
        <v>11</v>
      </c>
      <c r="I102" s="74">
        <v>6</v>
      </c>
      <c r="J102" s="80"/>
      <c r="K102" s="81"/>
      <c r="L102" s="81"/>
      <c r="M102" s="81"/>
      <c r="N102" s="81"/>
      <c r="O102" s="81"/>
      <c r="P102" s="81"/>
      <c r="Q102" s="81"/>
      <c r="R102" s="140"/>
      <c r="S102" s="141"/>
      <c r="T102" s="139"/>
      <c r="AH102" s="4"/>
      <c r="AJ102" s="87"/>
      <c r="AK102" s="87"/>
      <c r="AL102" s="87"/>
      <c r="AM102" s="87"/>
    </row>
    <row r="103" spans="1:39" ht="18" customHeight="1">
      <c r="A103" s="107" t="s">
        <v>10</v>
      </c>
      <c r="B103" s="142"/>
      <c r="C103" s="143"/>
      <c r="D103" s="143"/>
      <c r="E103" s="143"/>
      <c r="F103" s="143"/>
      <c r="G103" s="119"/>
      <c r="H103" s="84">
        <v>11</v>
      </c>
      <c r="I103" s="85">
        <v>5</v>
      </c>
      <c r="J103" s="144"/>
      <c r="K103" s="81"/>
      <c r="L103" s="81"/>
      <c r="M103" s="81"/>
      <c r="N103" s="81"/>
      <c r="O103" s="81"/>
      <c r="P103" s="81"/>
      <c r="Q103" s="81"/>
      <c r="R103" s="81"/>
      <c r="S103" s="147"/>
      <c r="T103" s="76"/>
      <c r="AH103" s="4"/>
      <c r="AJ103" s="87"/>
      <c r="AK103" s="87"/>
      <c r="AL103" s="87"/>
      <c r="AM103" s="87"/>
    </row>
    <row r="104" spans="1:39" ht="18" customHeight="1">
      <c r="A104" s="68"/>
      <c r="B104" s="130">
        <v>5</v>
      </c>
      <c r="C104" s="131"/>
      <c r="D104" s="131"/>
      <c r="E104" s="131"/>
      <c r="F104" s="131"/>
      <c r="G104" s="113"/>
      <c r="H104" s="69">
        <v>14</v>
      </c>
      <c r="I104" s="70">
        <v>12</v>
      </c>
      <c r="J104" s="68"/>
      <c r="K104" s="132"/>
      <c r="L104" s="132"/>
      <c r="M104" s="132"/>
      <c r="N104" s="132"/>
      <c r="O104" s="132"/>
      <c r="P104" s="132"/>
      <c r="Q104" s="132"/>
      <c r="R104" s="132"/>
      <c r="S104" s="146"/>
      <c r="T104" s="76"/>
      <c r="AH104" s="4"/>
      <c r="AJ104" s="87"/>
      <c r="AK104" s="87"/>
      <c r="AL104" s="87"/>
      <c r="AM104" s="87"/>
    </row>
    <row r="105" spans="1:39" ht="18" customHeight="1">
      <c r="A105" s="72"/>
      <c r="B105" s="78"/>
      <c r="C105" s="79"/>
      <c r="D105" s="79"/>
      <c r="E105" s="79"/>
      <c r="F105" s="79"/>
      <c r="G105" s="134"/>
      <c r="H105" s="73">
        <v>11</v>
      </c>
      <c r="I105" s="74">
        <v>7</v>
      </c>
      <c r="J105" s="72"/>
      <c r="K105" s="81"/>
      <c r="L105" s="81"/>
      <c r="M105" s="81"/>
      <c r="N105" s="81"/>
      <c r="O105" s="81"/>
      <c r="P105" s="81"/>
      <c r="Q105" s="81"/>
      <c r="R105" s="126"/>
      <c r="S105" s="147"/>
      <c r="T105" s="76"/>
      <c r="AH105" s="4"/>
      <c r="AJ105" s="87"/>
      <c r="AK105" s="87"/>
      <c r="AL105" s="87"/>
      <c r="AM105" s="87"/>
    </row>
    <row r="106" spans="1:39" ht="18" customHeight="1">
      <c r="A106" s="72" t="s">
        <v>2</v>
      </c>
      <c r="B106" s="135" t="str">
        <f>$B73</f>
        <v>Wang, James S.</v>
      </c>
      <c r="C106" s="81"/>
      <c r="D106" s="81"/>
      <c r="E106" s="429">
        <f>D73</f>
        <v>2234</v>
      </c>
      <c r="F106" s="429"/>
      <c r="G106" s="137"/>
      <c r="H106" s="73">
        <v>13</v>
      </c>
      <c r="I106" s="74">
        <v>15</v>
      </c>
      <c r="J106" s="277" t="str">
        <f>B77</f>
        <v xml:space="preserve">Zhang, Gregory </v>
      </c>
      <c r="K106" s="81"/>
      <c r="L106" s="81"/>
      <c r="M106" s="81"/>
      <c r="N106" s="81"/>
      <c r="O106" s="81"/>
      <c r="P106" s="429">
        <f>D77</f>
        <v>1932</v>
      </c>
      <c r="Q106" s="429"/>
      <c r="R106" s="126"/>
      <c r="S106" s="138" t="s">
        <v>4</v>
      </c>
      <c r="T106" s="139"/>
      <c r="AH106" s="4"/>
      <c r="AJ106" s="87"/>
      <c r="AK106" s="87"/>
      <c r="AL106" s="87"/>
      <c r="AM106" s="87"/>
    </row>
    <row r="107" spans="1:39" ht="18" customHeight="1">
      <c r="A107" s="72"/>
      <c r="B107" s="78"/>
      <c r="C107" s="81"/>
      <c r="D107" s="81"/>
      <c r="E107" s="81"/>
      <c r="F107" s="81"/>
      <c r="G107" s="137"/>
      <c r="H107" s="73">
        <v>8</v>
      </c>
      <c r="I107" s="74">
        <v>11</v>
      </c>
      <c r="J107" s="78"/>
      <c r="K107" s="81"/>
      <c r="L107" s="81"/>
      <c r="M107" s="81"/>
      <c r="N107" s="81"/>
      <c r="O107" s="81"/>
      <c r="P107" s="81"/>
      <c r="Q107" s="81"/>
      <c r="R107" s="140"/>
      <c r="S107" s="141"/>
      <c r="T107" s="139"/>
      <c r="AH107" s="4"/>
      <c r="AJ107" s="87"/>
      <c r="AK107" s="87"/>
      <c r="AL107" s="87"/>
      <c r="AM107" s="87"/>
    </row>
    <row r="108" spans="1:39" ht="18" customHeight="1">
      <c r="A108" s="107" t="s">
        <v>10</v>
      </c>
      <c r="B108" s="142"/>
      <c r="C108" s="143"/>
      <c r="D108" s="143"/>
      <c r="E108" s="143"/>
      <c r="F108" s="143"/>
      <c r="G108" s="119"/>
      <c r="H108" s="84">
        <v>11</v>
      </c>
      <c r="I108" s="85">
        <v>7</v>
      </c>
      <c r="J108" s="144"/>
      <c r="K108" s="81"/>
      <c r="L108" s="81"/>
      <c r="M108" s="81"/>
      <c r="N108" s="81"/>
      <c r="O108" s="81"/>
      <c r="P108" s="81"/>
      <c r="Q108" s="81"/>
      <c r="R108" s="81"/>
      <c r="S108" s="147"/>
      <c r="T108" s="76"/>
      <c r="AH108" s="4"/>
      <c r="AJ108" s="87"/>
      <c r="AK108" s="87"/>
      <c r="AL108" s="87"/>
      <c r="AM108" s="87"/>
    </row>
    <row r="109" spans="1:39" ht="18" customHeight="1">
      <c r="A109" s="68"/>
      <c r="B109" s="130">
        <v>6</v>
      </c>
      <c r="C109" s="131"/>
      <c r="D109" s="131"/>
      <c r="E109" s="131"/>
      <c r="F109" s="131"/>
      <c r="G109" s="113"/>
      <c r="H109" s="69" t="s">
        <v>17</v>
      </c>
      <c r="I109" s="70"/>
      <c r="J109" s="68"/>
      <c r="K109" s="132"/>
      <c r="L109" s="132"/>
      <c r="M109" s="132"/>
      <c r="N109" s="132"/>
      <c r="O109" s="132"/>
      <c r="P109" s="132"/>
      <c r="Q109" s="132"/>
      <c r="R109" s="132"/>
      <c r="S109" s="146"/>
      <c r="T109" s="76"/>
      <c r="AH109" s="4"/>
      <c r="AJ109" s="87"/>
      <c r="AK109" s="87"/>
      <c r="AL109" s="87"/>
      <c r="AM109" s="87"/>
    </row>
    <row r="110" spans="1:39" ht="18" customHeight="1">
      <c r="A110" s="72"/>
      <c r="B110" s="78"/>
      <c r="C110" s="79"/>
      <c r="D110" s="79"/>
      <c r="E110" s="79"/>
      <c r="F110" s="79"/>
      <c r="G110" s="134"/>
      <c r="H110" s="73" t="s">
        <v>17</v>
      </c>
      <c r="I110" s="74"/>
      <c r="J110" s="72"/>
      <c r="K110" s="81"/>
      <c r="L110" s="81"/>
      <c r="M110" s="81"/>
      <c r="N110" s="81"/>
      <c r="O110" s="81"/>
      <c r="P110" s="81"/>
      <c r="Q110" s="81"/>
      <c r="R110" s="126"/>
      <c r="S110" s="147"/>
      <c r="T110" s="76"/>
      <c r="AH110" s="4"/>
      <c r="AJ110" s="87"/>
      <c r="AK110" s="87"/>
      <c r="AL110" s="87"/>
      <c r="AM110" s="87"/>
    </row>
    <row r="111" spans="1:39" ht="18" customHeight="1">
      <c r="A111" s="72" t="s">
        <v>3</v>
      </c>
      <c r="B111" s="135" t="str">
        <f>B75</f>
        <v xml:space="preserve">Yao, Jerry </v>
      </c>
      <c r="C111" s="79"/>
      <c r="D111" s="79"/>
      <c r="E111" s="429">
        <f>D75</f>
        <v>2197</v>
      </c>
      <c r="F111" s="429"/>
      <c r="G111" s="137"/>
      <c r="H111" s="73">
        <v>11</v>
      </c>
      <c r="I111" s="74">
        <v>8</v>
      </c>
      <c r="J111" s="277" t="str">
        <f>B79</f>
        <v xml:space="preserve">Qin, Tina </v>
      </c>
      <c r="K111" s="81"/>
      <c r="L111" s="81"/>
      <c r="M111" s="81"/>
      <c r="N111" s="81"/>
      <c r="O111" s="81"/>
      <c r="P111" s="429">
        <f>D79</f>
        <v>1755</v>
      </c>
      <c r="Q111" s="429"/>
      <c r="R111" s="126"/>
      <c r="S111" s="138" t="s">
        <v>5</v>
      </c>
      <c r="T111" s="139"/>
      <c r="AH111" s="4"/>
      <c r="AJ111" s="87"/>
      <c r="AK111" s="87"/>
      <c r="AL111" s="87"/>
      <c r="AM111" s="87"/>
    </row>
    <row r="112" spans="1:39" ht="18" customHeight="1">
      <c r="A112" s="72"/>
      <c r="B112" s="78"/>
      <c r="C112" s="79"/>
      <c r="D112" s="79"/>
      <c r="E112" s="79"/>
      <c r="F112" s="79"/>
      <c r="G112" s="137"/>
      <c r="H112" s="73">
        <v>11</v>
      </c>
      <c r="I112" s="74">
        <v>6</v>
      </c>
      <c r="J112" s="80"/>
      <c r="K112" s="81"/>
      <c r="L112" s="81"/>
      <c r="M112" s="81"/>
      <c r="N112" s="81"/>
      <c r="O112" s="81"/>
      <c r="P112" s="81"/>
      <c r="Q112" s="81"/>
      <c r="R112" s="140"/>
      <c r="S112" s="141"/>
      <c r="T112" s="139"/>
      <c r="AH112" s="4"/>
      <c r="AJ112" s="87"/>
      <c r="AK112" s="87"/>
      <c r="AL112" s="87"/>
      <c r="AM112" s="87"/>
    </row>
    <row r="113" spans="1:39" ht="18" customHeight="1">
      <c r="A113" s="107" t="s">
        <v>10</v>
      </c>
      <c r="B113" s="142"/>
      <c r="C113" s="143"/>
      <c r="D113" s="143"/>
      <c r="E113" s="143"/>
      <c r="F113" s="143"/>
      <c r="G113" s="119"/>
      <c r="H113" s="84">
        <v>11</v>
      </c>
      <c r="I113" s="85">
        <v>6</v>
      </c>
      <c r="J113" s="144"/>
      <c r="K113" s="81"/>
      <c r="L113" s="81"/>
      <c r="M113" s="81"/>
      <c r="N113" s="81"/>
      <c r="O113" s="81"/>
      <c r="P113" s="81"/>
      <c r="Q113" s="81"/>
      <c r="R113" s="81"/>
      <c r="S113" s="147"/>
      <c r="T113" s="76"/>
      <c r="AH113" s="4"/>
      <c r="AJ113" s="87"/>
      <c r="AK113" s="87"/>
      <c r="AL113" s="87"/>
      <c r="AM113" s="87"/>
    </row>
    <row r="114" spans="1:39" ht="18" customHeight="1">
      <c r="A114" s="68"/>
      <c r="B114" s="130">
        <v>7</v>
      </c>
      <c r="C114" s="131"/>
      <c r="D114" s="131"/>
      <c r="E114" s="131"/>
      <c r="F114" s="131"/>
      <c r="G114" s="113"/>
      <c r="H114" s="69">
        <v>11</v>
      </c>
      <c r="I114" s="70">
        <v>6</v>
      </c>
      <c r="J114" s="68"/>
      <c r="K114" s="132"/>
      <c r="L114" s="132"/>
      <c r="M114" s="132"/>
      <c r="N114" s="132"/>
      <c r="O114" s="132"/>
      <c r="P114" s="132"/>
      <c r="Q114" s="132"/>
      <c r="R114" s="132"/>
      <c r="S114" s="146"/>
      <c r="T114" s="76"/>
      <c r="AH114" s="4"/>
      <c r="AJ114" s="87"/>
      <c r="AK114" s="87"/>
      <c r="AL114" s="87"/>
      <c r="AM114" s="87"/>
    </row>
    <row r="115" spans="1:39" ht="18" customHeight="1">
      <c r="A115" s="72"/>
      <c r="B115" s="78"/>
      <c r="C115" s="79"/>
      <c r="D115" s="79"/>
      <c r="E115" s="79"/>
      <c r="F115" s="79"/>
      <c r="G115" s="134"/>
      <c r="H115" s="73">
        <v>2</v>
      </c>
      <c r="I115" s="74">
        <v>11</v>
      </c>
      <c r="J115" s="72"/>
      <c r="K115" s="81"/>
      <c r="L115" s="81"/>
      <c r="M115" s="81"/>
      <c r="N115" s="81"/>
      <c r="O115" s="81"/>
      <c r="P115" s="81"/>
      <c r="Q115" s="81"/>
      <c r="R115" s="81"/>
      <c r="S115" s="147"/>
      <c r="T115" s="76"/>
      <c r="AH115" s="4"/>
      <c r="AJ115" s="87"/>
      <c r="AK115" s="87"/>
      <c r="AL115" s="87"/>
      <c r="AM115" s="87"/>
    </row>
    <row r="116" spans="1:39" ht="18" customHeight="1">
      <c r="A116" s="72" t="s">
        <v>2</v>
      </c>
      <c r="B116" s="135" t="str">
        <f>$B73</f>
        <v>Wang, James S.</v>
      </c>
      <c r="C116" s="79"/>
      <c r="D116" s="79"/>
      <c r="E116" s="429">
        <f>D73</f>
        <v>2234</v>
      </c>
      <c r="F116" s="429"/>
      <c r="G116" s="137"/>
      <c r="H116" s="73">
        <v>11</v>
      </c>
      <c r="I116" s="74">
        <v>7</v>
      </c>
      <c r="J116" s="135" t="str">
        <f>B75</f>
        <v xml:space="preserve">Yao, Jerry </v>
      </c>
      <c r="K116" s="81"/>
      <c r="L116" s="81"/>
      <c r="M116" s="81"/>
      <c r="N116" s="81"/>
      <c r="O116" s="81"/>
      <c r="P116" s="429">
        <f>D75</f>
        <v>2197</v>
      </c>
      <c r="Q116" s="429"/>
      <c r="R116" s="140">
        <v>0</v>
      </c>
      <c r="S116" s="138" t="s">
        <v>3</v>
      </c>
      <c r="T116" s="139"/>
      <c r="AH116" s="4"/>
      <c r="AJ116" s="87"/>
      <c r="AK116" s="87"/>
      <c r="AL116" s="87"/>
      <c r="AM116" s="87"/>
    </row>
    <row r="117" spans="1:39" ht="18" customHeight="1">
      <c r="A117" s="72"/>
      <c r="B117" s="78"/>
      <c r="C117" s="79"/>
      <c r="D117" s="79"/>
      <c r="E117" s="79"/>
      <c r="F117" s="79"/>
      <c r="G117" s="137"/>
      <c r="H117" s="73">
        <v>8</v>
      </c>
      <c r="I117" s="74">
        <v>11</v>
      </c>
      <c r="J117" s="78"/>
      <c r="K117" s="81"/>
      <c r="L117" s="81"/>
      <c r="M117" s="81"/>
      <c r="N117" s="81"/>
      <c r="O117" s="81"/>
      <c r="P117" s="81"/>
      <c r="Q117" s="81"/>
      <c r="R117" s="140"/>
      <c r="S117" s="141"/>
      <c r="T117" s="139"/>
      <c r="AH117" s="4"/>
      <c r="AJ117" s="87"/>
      <c r="AK117" s="87"/>
      <c r="AL117" s="87"/>
      <c r="AM117" s="87"/>
    </row>
    <row r="118" spans="1:39" ht="18" customHeight="1">
      <c r="A118" s="107" t="s">
        <v>10</v>
      </c>
      <c r="B118" s="142"/>
      <c r="C118" s="143"/>
      <c r="D118" s="143"/>
      <c r="E118" s="143"/>
      <c r="F118" s="143"/>
      <c r="G118" s="119"/>
      <c r="H118" s="84">
        <v>6</v>
      </c>
      <c r="I118" s="85">
        <v>11</v>
      </c>
      <c r="J118" s="144"/>
      <c r="K118" s="103"/>
      <c r="L118" s="103"/>
      <c r="M118" s="103"/>
      <c r="N118" s="103"/>
      <c r="O118" s="103"/>
      <c r="P118" s="103"/>
      <c r="Q118" s="103"/>
      <c r="R118" s="103"/>
      <c r="S118" s="145"/>
      <c r="T118" s="76"/>
      <c r="AH118" s="4"/>
      <c r="AJ118" s="87"/>
      <c r="AK118" s="87"/>
      <c r="AL118" s="87"/>
      <c r="AM118" s="87"/>
    </row>
    <row r="119" spans="1:39" ht="18" customHeight="1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H119" s="4"/>
      <c r="AJ119" s="87"/>
      <c r="AK119" s="87"/>
      <c r="AL119" s="87"/>
      <c r="AM119" s="87"/>
    </row>
    <row r="120" spans="1:39" ht="18" customHeight="1">
      <c r="A120" s="108"/>
      <c r="B120" s="148" t="str">
        <f>B83</f>
        <v>Under 18 Singles</v>
      </c>
      <c r="C120" s="148"/>
      <c r="D120" s="148"/>
      <c r="E120" s="148"/>
      <c r="F120" s="148"/>
      <c r="G120" s="148"/>
      <c r="H120" s="149">
        <f>H83</f>
        <v>0</v>
      </c>
      <c r="I120" s="148">
        <f>D71</f>
        <v>0</v>
      </c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H120" s="4"/>
      <c r="AJ120" s="87"/>
      <c r="AK120" s="87"/>
      <c r="AL120" s="87"/>
      <c r="AM120" s="87"/>
    </row>
    <row r="121" spans="1:39" ht="18" customHeight="1">
      <c r="A121" s="68"/>
      <c r="B121" s="130">
        <v>8</v>
      </c>
      <c r="C121" s="131"/>
      <c r="D121" s="131"/>
      <c r="E121" s="131"/>
      <c r="F121" s="131"/>
      <c r="G121" s="113"/>
      <c r="H121" s="69" t="s">
        <v>17</v>
      </c>
      <c r="I121" s="70"/>
      <c r="J121" s="68"/>
      <c r="K121" s="132"/>
      <c r="L121" s="132"/>
      <c r="M121" s="132"/>
      <c r="N121" s="132"/>
      <c r="O121" s="132"/>
      <c r="P121" s="132"/>
      <c r="Q121" s="132"/>
      <c r="R121" s="132"/>
      <c r="S121" s="146"/>
      <c r="T121" s="76"/>
      <c r="AH121" s="4"/>
      <c r="AJ121" s="87"/>
      <c r="AK121" s="87"/>
      <c r="AL121" s="87"/>
      <c r="AM121" s="87"/>
    </row>
    <row r="122" spans="1:39" ht="18" customHeight="1">
      <c r="A122" s="72"/>
      <c r="B122" s="78"/>
      <c r="C122" s="79"/>
      <c r="D122" s="79"/>
      <c r="E122" s="79"/>
      <c r="F122" s="79"/>
      <c r="G122" s="134"/>
      <c r="H122" s="73">
        <v>10</v>
      </c>
      <c r="I122" s="74">
        <v>12</v>
      </c>
      <c r="J122" s="72"/>
      <c r="K122" s="81"/>
      <c r="L122" s="81"/>
      <c r="M122" s="81"/>
      <c r="N122" s="81"/>
      <c r="O122" s="81"/>
      <c r="P122" s="81"/>
      <c r="Q122" s="81"/>
      <c r="R122" s="81"/>
      <c r="S122" s="147"/>
      <c r="T122" s="76"/>
      <c r="AH122" s="4"/>
      <c r="AJ122" s="87"/>
      <c r="AK122" s="87"/>
      <c r="AL122" s="87"/>
      <c r="AM122" s="87"/>
    </row>
    <row r="123" spans="1:39" ht="18" customHeight="1">
      <c r="A123" s="72" t="s">
        <v>5</v>
      </c>
      <c r="B123" s="135" t="str">
        <f>B79</f>
        <v xml:space="preserve">Qin, Tina </v>
      </c>
      <c r="C123" s="81"/>
      <c r="D123" s="81"/>
      <c r="E123" s="429">
        <f>D79</f>
        <v>1755</v>
      </c>
      <c r="F123" s="429"/>
      <c r="G123" s="137"/>
      <c r="H123" s="73">
        <v>11</v>
      </c>
      <c r="I123" s="74">
        <v>1</v>
      </c>
      <c r="J123" s="277" t="str">
        <f>B81</f>
        <v>Gaskins, Grace *</v>
      </c>
      <c r="K123" s="81"/>
      <c r="L123" s="81"/>
      <c r="M123" s="81"/>
      <c r="N123" s="81"/>
      <c r="O123" s="81"/>
      <c r="P123" s="429">
        <f>D81</f>
        <v>400</v>
      </c>
      <c r="Q123" s="429"/>
      <c r="R123" s="140"/>
      <c r="S123" s="138" t="s">
        <v>14</v>
      </c>
      <c r="T123" s="139"/>
      <c r="AH123" s="4"/>
      <c r="AJ123" s="87"/>
      <c r="AK123" s="87"/>
      <c r="AL123" s="87"/>
      <c r="AM123" s="87"/>
    </row>
    <row r="124" spans="1:39" ht="18" customHeight="1">
      <c r="A124" s="72"/>
      <c r="B124" s="80"/>
      <c r="C124" s="81"/>
      <c r="D124" s="81"/>
      <c r="E124" s="81"/>
      <c r="F124" s="81"/>
      <c r="G124" s="137"/>
      <c r="H124" s="73">
        <v>9</v>
      </c>
      <c r="I124" s="74">
        <v>11</v>
      </c>
      <c r="J124" s="78"/>
      <c r="K124" s="81"/>
      <c r="L124" s="81"/>
      <c r="M124" s="81"/>
      <c r="N124" s="81"/>
      <c r="O124" s="81"/>
      <c r="P124" s="81"/>
      <c r="Q124" s="81"/>
      <c r="R124" s="140"/>
      <c r="S124" s="141"/>
      <c r="T124" s="139"/>
      <c r="AH124" s="4"/>
      <c r="AJ124" s="87"/>
      <c r="AK124" s="87"/>
      <c r="AL124" s="87"/>
      <c r="AM124" s="87"/>
    </row>
    <row r="125" spans="1:39" ht="18" customHeight="1">
      <c r="A125" s="86" t="s">
        <v>10</v>
      </c>
      <c r="B125" s="142"/>
      <c r="C125" s="143"/>
      <c r="D125" s="143"/>
      <c r="E125" s="143"/>
      <c r="F125" s="143"/>
      <c r="G125" s="119"/>
      <c r="H125" s="84">
        <v>8</v>
      </c>
      <c r="I125" s="85">
        <v>11</v>
      </c>
      <c r="J125" s="144"/>
      <c r="K125" s="103"/>
      <c r="L125" s="103"/>
      <c r="M125" s="103"/>
      <c r="N125" s="103"/>
      <c r="O125" s="103"/>
      <c r="P125" s="103"/>
      <c r="Q125" s="103"/>
      <c r="R125" s="103"/>
      <c r="S125" s="145"/>
      <c r="T125" s="76"/>
      <c r="AH125" s="4"/>
      <c r="AJ125" s="87"/>
      <c r="AK125" s="87"/>
      <c r="AL125" s="87"/>
      <c r="AM125" s="87"/>
    </row>
    <row r="126" spans="1:39" ht="18" customHeight="1">
      <c r="A126" s="72"/>
      <c r="B126" s="130">
        <v>9</v>
      </c>
      <c r="C126" s="131"/>
      <c r="D126" s="131"/>
      <c r="E126" s="131"/>
      <c r="F126" s="131"/>
      <c r="G126" s="113"/>
      <c r="H126" s="69" t="s">
        <v>17</v>
      </c>
      <c r="I126" s="70"/>
      <c r="J126" s="68"/>
      <c r="K126" s="132"/>
      <c r="L126" s="132"/>
      <c r="M126" s="132"/>
      <c r="N126" s="132"/>
      <c r="O126" s="132"/>
      <c r="P126" s="132"/>
      <c r="Q126" s="132"/>
      <c r="R126" s="150"/>
      <c r="S126" s="146"/>
      <c r="T126" s="76"/>
      <c r="AH126" s="4"/>
      <c r="AJ126" s="87"/>
      <c r="AK126" s="87"/>
      <c r="AL126" s="87"/>
      <c r="AM126" s="87"/>
    </row>
    <row r="127" spans="1:39" ht="18" customHeight="1">
      <c r="A127" s="72"/>
      <c r="B127" s="78"/>
      <c r="C127" s="79"/>
      <c r="D127" s="79"/>
      <c r="E127" s="79"/>
      <c r="F127" s="79"/>
      <c r="G127" s="134"/>
      <c r="H127" s="73">
        <v>11</v>
      </c>
      <c r="I127" s="74">
        <v>5</v>
      </c>
      <c r="J127" s="72"/>
      <c r="K127" s="81"/>
      <c r="L127" s="81"/>
      <c r="M127" s="81"/>
      <c r="N127" s="81"/>
      <c r="O127" s="81"/>
      <c r="P127" s="81"/>
      <c r="Q127" s="81"/>
      <c r="R127" s="126"/>
      <c r="S127" s="147"/>
      <c r="T127" s="76"/>
      <c r="AH127" s="4"/>
      <c r="AJ127" s="87"/>
      <c r="AK127" s="87"/>
      <c r="AL127" s="87"/>
      <c r="AM127" s="87"/>
    </row>
    <row r="128" spans="1:39" ht="18" customHeight="1">
      <c r="A128" s="72" t="s">
        <v>2</v>
      </c>
      <c r="B128" s="135" t="str">
        <f>$B73</f>
        <v>Wang, James S.</v>
      </c>
      <c r="C128" s="81"/>
      <c r="D128" s="81"/>
      <c r="E128" s="429">
        <f>D73</f>
        <v>2234</v>
      </c>
      <c r="F128" s="429"/>
      <c r="G128" s="137"/>
      <c r="H128" s="73">
        <v>11</v>
      </c>
      <c r="I128" s="74">
        <v>6</v>
      </c>
      <c r="J128" s="135" t="str">
        <f>B81</f>
        <v>Gaskins, Grace *</v>
      </c>
      <c r="K128" s="81"/>
      <c r="L128" s="81"/>
      <c r="M128" s="81"/>
      <c r="N128" s="81"/>
      <c r="O128" s="81"/>
      <c r="P128" s="429">
        <f>D81</f>
        <v>400</v>
      </c>
      <c r="Q128" s="429"/>
      <c r="R128" s="137">
        <v>0</v>
      </c>
      <c r="S128" s="138" t="s">
        <v>14</v>
      </c>
      <c r="T128" s="139"/>
      <c r="AH128" s="4"/>
      <c r="AJ128" s="87"/>
      <c r="AK128" s="87"/>
      <c r="AL128" s="87"/>
      <c r="AM128" s="87"/>
    </row>
    <row r="129" spans="1:234" ht="18" customHeight="1">
      <c r="A129" s="72"/>
      <c r="B129" s="80"/>
      <c r="C129" s="81"/>
      <c r="D129" s="81"/>
      <c r="E129" s="81"/>
      <c r="F129" s="81"/>
      <c r="G129" s="137"/>
      <c r="H129" s="73">
        <v>8</v>
      </c>
      <c r="I129" s="74">
        <v>11</v>
      </c>
      <c r="J129" s="78"/>
      <c r="K129" s="81"/>
      <c r="L129" s="81"/>
      <c r="M129" s="81"/>
      <c r="N129" s="81"/>
      <c r="O129" s="81"/>
      <c r="P129" s="81"/>
      <c r="Q129" s="81"/>
      <c r="R129" s="137"/>
      <c r="S129" s="141"/>
      <c r="T129" s="139"/>
      <c r="AH129" s="4"/>
      <c r="AJ129" s="87"/>
      <c r="AK129" s="87"/>
      <c r="AL129" s="87"/>
      <c r="AM129" s="87"/>
    </row>
    <row r="130" spans="1:234" ht="18" customHeight="1">
      <c r="A130" s="107" t="s">
        <v>10</v>
      </c>
      <c r="B130" s="142"/>
      <c r="C130" s="143"/>
      <c r="D130" s="143"/>
      <c r="E130" s="143"/>
      <c r="F130" s="143"/>
      <c r="G130" s="119"/>
      <c r="H130" s="84">
        <v>11</v>
      </c>
      <c r="I130" s="85">
        <v>7</v>
      </c>
      <c r="J130" s="144"/>
      <c r="K130" s="103"/>
      <c r="L130" s="103"/>
      <c r="M130" s="103"/>
      <c r="N130" s="103"/>
      <c r="O130" s="103"/>
      <c r="P130" s="103"/>
      <c r="Q130" s="103"/>
      <c r="R130" s="125"/>
      <c r="S130" s="145"/>
      <c r="T130" s="76"/>
      <c r="AH130" s="4"/>
      <c r="AJ130" s="87"/>
      <c r="AK130" s="87"/>
      <c r="AL130" s="87"/>
      <c r="AM130" s="87"/>
    </row>
    <row r="131" spans="1:234" ht="18" customHeight="1">
      <c r="A131" s="68"/>
      <c r="B131" s="130">
        <v>10</v>
      </c>
      <c r="C131" s="131"/>
      <c r="D131" s="131"/>
      <c r="E131" s="131"/>
      <c r="F131" s="131"/>
      <c r="G131" s="113"/>
      <c r="H131" s="69" t="s">
        <v>17</v>
      </c>
      <c r="I131" s="70"/>
      <c r="J131" s="68"/>
      <c r="K131" s="132"/>
      <c r="L131" s="132"/>
      <c r="M131" s="132"/>
      <c r="N131" s="132"/>
      <c r="O131" s="132"/>
      <c r="P131" s="132"/>
      <c r="Q131" s="132"/>
      <c r="R131" s="150"/>
      <c r="S131" s="146"/>
      <c r="T131" s="76"/>
      <c r="AH131" s="4"/>
      <c r="AJ131" s="87"/>
      <c r="AK131" s="87"/>
      <c r="AL131" s="87"/>
      <c r="AM131" s="87"/>
    </row>
    <row r="132" spans="1:234" ht="18" customHeight="1">
      <c r="A132" s="72"/>
      <c r="B132" s="78"/>
      <c r="C132" s="79"/>
      <c r="D132" s="79"/>
      <c r="E132" s="79"/>
      <c r="F132" s="79"/>
      <c r="G132" s="134"/>
      <c r="H132" s="73">
        <v>16</v>
      </c>
      <c r="I132" s="74">
        <v>14</v>
      </c>
      <c r="J132" s="72"/>
      <c r="K132" s="81"/>
      <c r="L132" s="81"/>
      <c r="M132" s="81"/>
      <c r="N132" s="81"/>
      <c r="O132" s="81"/>
      <c r="P132" s="81"/>
      <c r="Q132" s="81"/>
      <c r="R132" s="126"/>
      <c r="S132" s="147"/>
      <c r="T132" s="76"/>
      <c r="AH132" s="4"/>
      <c r="AJ132" s="87"/>
      <c r="AK132" s="87"/>
      <c r="AL132" s="87"/>
      <c r="AM132" s="87"/>
    </row>
    <row r="133" spans="1:234" ht="18" customHeight="1">
      <c r="A133" s="72" t="s">
        <v>3</v>
      </c>
      <c r="B133" s="277" t="str">
        <f>B75</f>
        <v xml:space="preserve">Yao, Jerry </v>
      </c>
      <c r="C133" s="79"/>
      <c r="D133" s="79"/>
      <c r="E133" s="429">
        <f>D75</f>
        <v>2197</v>
      </c>
      <c r="F133" s="429"/>
      <c r="G133" s="137"/>
      <c r="H133" s="73">
        <v>11</v>
      </c>
      <c r="I133" s="74">
        <v>8</v>
      </c>
      <c r="J133" s="277" t="str">
        <f>B77</f>
        <v xml:space="preserve">Zhang, Gregory </v>
      </c>
      <c r="K133" s="81"/>
      <c r="L133" s="81"/>
      <c r="M133" s="81"/>
      <c r="N133" s="81"/>
      <c r="O133" s="81"/>
      <c r="P133" s="429">
        <f>D77</f>
        <v>1932</v>
      </c>
      <c r="Q133" s="429"/>
      <c r="R133" s="126"/>
      <c r="S133" s="138" t="s">
        <v>4</v>
      </c>
      <c r="T133" s="139"/>
      <c r="AH133" s="4"/>
      <c r="AJ133" s="87"/>
      <c r="AK133" s="87"/>
      <c r="AL133" s="87"/>
      <c r="AM133" s="87"/>
    </row>
    <row r="134" spans="1:234" ht="18" customHeight="1">
      <c r="A134" s="72"/>
      <c r="B134" s="78"/>
      <c r="C134" s="79"/>
      <c r="D134" s="79"/>
      <c r="E134" s="79"/>
      <c r="F134" s="79"/>
      <c r="G134" s="137"/>
      <c r="H134" s="73">
        <v>14</v>
      </c>
      <c r="I134" s="74">
        <v>16</v>
      </c>
      <c r="J134" s="80"/>
      <c r="K134" s="81"/>
      <c r="L134" s="81"/>
      <c r="M134" s="81"/>
      <c r="N134" s="81"/>
      <c r="O134" s="81"/>
      <c r="P134" s="81"/>
      <c r="Q134" s="81"/>
      <c r="R134" s="137"/>
      <c r="S134" s="151"/>
      <c r="T134" s="139"/>
      <c r="AH134" s="4"/>
      <c r="AJ134" s="87"/>
      <c r="AK134" s="87"/>
      <c r="AL134" s="87"/>
      <c r="AM134" s="87"/>
    </row>
    <row r="135" spans="1:234" ht="18" customHeight="1">
      <c r="A135" s="107" t="s">
        <v>10</v>
      </c>
      <c r="B135" s="142"/>
      <c r="C135" s="143"/>
      <c r="D135" s="143"/>
      <c r="E135" s="143"/>
      <c r="F135" s="143"/>
      <c r="G135" s="119"/>
      <c r="H135" s="84">
        <v>11</v>
      </c>
      <c r="I135" s="85">
        <v>4</v>
      </c>
      <c r="J135" s="144"/>
      <c r="K135" s="103"/>
      <c r="L135" s="103"/>
      <c r="M135" s="103"/>
      <c r="N135" s="103"/>
      <c r="O135" s="103"/>
      <c r="P135" s="103"/>
      <c r="Q135" s="103"/>
      <c r="R135" s="125"/>
      <c r="S135" s="152"/>
      <c r="T135" s="76"/>
      <c r="AH135" s="4"/>
      <c r="AJ135" s="87"/>
      <c r="AK135" s="87"/>
      <c r="AL135" s="87"/>
      <c r="AM135" s="87"/>
    </row>
    <row r="139" spans="1:234" s="12" customFormat="1">
      <c r="A139" s="87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6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</row>
  </sheetData>
  <mergeCells count="40">
    <mergeCell ref="E18:F18"/>
    <mergeCell ref="P18:Q18"/>
    <mergeCell ref="E23:F23"/>
    <mergeCell ref="P23:Q23"/>
    <mergeCell ref="E28:F28"/>
    <mergeCell ref="P28:Q28"/>
    <mergeCell ref="E33:F33"/>
    <mergeCell ref="P33:Q33"/>
    <mergeCell ref="E38:F38"/>
    <mergeCell ref="P38:Q38"/>
    <mergeCell ref="E43:F43"/>
    <mergeCell ref="P43:Q43"/>
    <mergeCell ref="E48:F48"/>
    <mergeCell ref="P48:Q48"/>
    <mergeCell ref="E55:F55"/>
    <mergeCell ref="P55:Q55"/>
    <mergeCell ref="E60:F60"/>
    <mergeCell ref="P60:Q60"/>
    <mergeCell ref="E65:F65"/>
    <mergeCell ref="P65:Q65"/>
    <mergeCell ref="E86:F86"/>
    <mergeCell ref="P86:Q86"/>
    <mergeCell ref="E91:F91"/>
    <mergeCell ref="P91:Q91"/>
    <mergeCell ref="E96:F96"/>
    <mergeCell ref="P96:Q96"/>
    <mergeCell ref="E101:F101"/>
    <mergeCell ref="P101:Q101"/>
    <mergeCell ref="E106:F106"/>
    <mergeCell ref="P106:Q106"/>
    <mergeCell ref="E128:F128"/>
    <mergeCell ref="P128:Q128"/>
    <mergeCell ref="E133:F133"/>
    <mergeCell ref="P133:Q133"/>
    <mergeCell ref="E111:F111"/>
    <mergeCell ref="P111:Q111"/>
    <mergeCell ref="E116:F116"/>
    <mergeCell ref="P116:Q116"/>
    <mergeCell ref="E123:F123"/>
    <mergeCell ref="P123:Q123"/>
  </mergeCells>
  <phoneticPr fontId="23" type="noConversion"/>
  <printOptions horizontalCentered="1"/>
  <pageMargins left="0.5" right="0.5" top="1" bottom="0.5" header="0.5" footer="0.5"/>
  <pageSetup scale="93" fitToHeight="0" orientation="portrait" horizontalDpi="4294967292" verticalDpi="4294967292"/>
  <headerFooter>
    <oddHeader>&amp;C&amp;"Geneva,Bold"&amp;14 &amp;K0000002015 Georgia Games</oddHeader>
  </headerFooter>
  <rowBreaks count="3" manualBreakCount="3">
    <brk id="51" max="16383" man="1"/>
    <brk id="81" max="16383" man="1"/>
    <brk id="119" max="16383" man="1"/>
  </rowBreaks>
  <extLst>
    <ext xmlns:mx="http://schemas.microsoft.com/office/mac/excel/2008/main" uri="{64002731-A6B0-56B0-2670-7721B7C09600}">
      <mx:PLV Mode="0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U 10</vt:lpstr>
      <vt:lpstr>U 10 2</vt:lpstr>
      <vt:lpstr>U 12</vt:lpstr>
      <vt:lpstr>U12 2</vt:lpstr>
      <vt:lpstr>U14</vt:lpstr>
      <vt:lpstr>U14 2</vt:lpstr>
      <vt:lpstr>U14 3</vt:lpstr>
      <vt:lpstr>U14 F</vt:lpstr>
      <vt:lpstr>U 16-18</vt:lpstr>
      <vt:lpstr>U 16-18 2</vt:lpstr>
      <vt:lpstr>U14 4</vt:lpstr>
      <vt:lpstr>Draw</vt:lpstr>
      <vt:lpstr>2x4</vt:lpstr>
      <vt:lpstr>2x4 2</vt:lpstr>
      <vt:lpstr>2x5</vt:lpstr>
      <vt:lpstr>2x5 2</vt:lpstr>
      <vt:lpstr>3x5</vt:lpstr>
      <vt:lpstr>3x5 2</vt:lpstr>
      <vt:lpstr>Jr Doubles</vt:lpstr>
      <vt:lpstr>NOV</vt:lpstr>
      <vt:lpstr>Nov 2</vt:lpstr>
      <vt:lpstr>Nov SE</vt:lpstr>
      <vt:lpstr>Nov 3</vt:lpstr>
      <vt:lpstr>Nov 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Wendell Dillon</dc:creator>
  <cp:lastModifiedBy>Wendell Dillon</cp:lastModifiedBy>
  <cp:lastPrinted>2015-07-19T01:32:40Z</cp:lastPrinted>
  <dcterms:created xsi:type="dcterms:W3CDTF">2015-07-16T20:01:50Z</dcterms:created>
  <dcterms:modified xsi:type="dcterms:W3CDTF">2015-07-27T20:03:04Z</dcterms:modified>
</cp:coreProperties>
</file>